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СЕССИИ VI скликання\23 сесія\2. Фінансові питання\2.2. Внесення змін до бюджету\"/>
    </mc:Choice>
  </mc:AlternateContent>
  <bookViews>
    <workbookView xWindow="0" yWindow="0" windowWidth="20490" windowHeight="7620"/>
  </bookViews>
  <sheets>
    <sheet name="Лист1" sheetId="1" r:id="rId1"/>
  </sheets>
  <definedNames>
    <definedName name="_xlnm.Print_Titles" localSheetId="0">Лист1!$9:$12</definedName>
  </definedNames>
  <calcPr calcId="162913" fullCalcOnLoad="1"/>
</workbook>
</file>

<file path=xl/calcChain.xml><?xml version="1.0" encoding="utf-8"?>
<calcChain xmlns="http://schemas.openxmlformats.org/spreadsheetml/2006/main">
  <c r="G140" i="1" l="1"/>
  <c r="N140" i="1" s="1"/>
  <c r="M138" i="1"/>
  <c r="L138" i="1"/>
  <c r="K138" i="1"/>
  <c r="J138" i="1"/>
  <c r="I138" i="1"/>
  <c r="H138" i="1"/>
  <c r="F138" i="1"/>
  <c r="E138" i="1"/>
  <c r="D138" i="1"/>
  <c r="G78" i="1"/>
  <c r="N78" i="1"/>
  <c r="G71" i="1"/>
  <c r="N71" i="1"/>
  <c r="G70" i="1"/>
  <c r="N70" i="1"/>
  <c r="G69" i="1"/>
  <c r="N69" i="1"/>
  <c r="G66" i="1"/>
  <c r="N66" i="1"/>
  <c r="G65" i="1"/>
  <c r="N65" i="1"/>
  <c r="G64" i="1"/>
  <c r="N64" i="1"/>
  <c r="G144" i="1"/>
  <c r="N144" i="1"/>
  <c r="G116" i="1"/>
  <c r="N116" i="1" s="1"/>
  <c r="G115" i="1"/>
  <c r="N115" i="1" s="1"/>
  <c r="N114" i="1"/>
  <c r="G113" i="1"/>
  <c r="N113" i="1"/>
  <c r="M108" i="1"/>
  <c r="L108" i="1"/>
  <c r="K108" i="1"/>
  <c r="J108" i="1"/>
  <c r="I108" i="1"/>
  <c r="H108" i="1"/>
  <c r="F108" i="1"/>
  <c r="E108" i="1"/>
  <c r="D108" i="1"/>
  <c r="M133" i="1"/>
  <c r="L133" i="1"/>
  <c r="K133" i="1"/>
  <c r="J133" i="1"/>
  <c r="I133" i="1"/>
  <c r="H133" i="1"/>
  <c r="F133" i="1"/>
  <c r="E133" i="1"/>
  <c r="D133" i="1"/>
  <c r="G130" i="1"/>
  <c r="N130" i="1"/>
  <c r="G125" i="1"/>
  <c r="N125" i="1"/>
  <c r="M129" i="1"/>
  <c r="L129" i="1"/>
  <c r="L118" i="1" s="1"/>
  <c r="L151" i="1" s="1"/>
  <c r="I119" i="1"/>
  <c r="F119" i="1"/>
  <c r="E119" i="1"/>
  <c r="M104" i="1"/>
  <c r="L104" i="1"/>
  <c r="K104" i="1"/>
  <c r="J104" i="1"/>
  <c r="I104" i="1"/>
  <c r="H104" i="1"/>
  <c r="F104" i="1"/>
  <c r="E104" i="1"/>
  <c r="D104" i="1"/>
  <c r="G94" i="1"/>
  <c r="N94" i="1"/>
  <c r="G95" i="1"/>
  <c r="N95" i="1"/>
  <c r="G97" i="1"/>
  <c r="N97" i="1"/>
  <c r="G98" i="1"/>
  <c r="N98" i="1"/>
  <c r="G100" i="1"/>
  <c r="N100" i="1"/>
  <c r="M92" i="1"/>
  <c r="L92" i="1"/>
  <c r="K92" i="1"/>
  <c r="J92" i="1"/>
  <c r="I92" i="1"/>
  <c r="H92" i="1"/>
  <c r="F92" i="1"/>
  <c r="E92" i="1"/>
  <c r="D92" i="1"/>
  <c r="M91" i="1"/>
  <c r="L91" i="1"/>
  <c r="K91" i="1"/>
  <c r="J91" i="1"/>
  <c r="I91" i="1"/>
  <c r="H91" i="1"/>
  <c r="F91" i="1"/>
  <c r="E91" i="1"/>
  <c r="D91" i="1"/>
  <c r="G96" i="1"/>
  <c r="G91" i="1" s="1"/>
  <c r="N91" i="1" s="1"/>
  <c r="M14" i="1"/>
  <c r="L14" i="1"/>
  <c r="K14" i="1"/>
  <c r="J14" i="1"/>
  <c r="I14" i="1"/>
  <c r="H14" i="1"/>
  <c r="G16" i="1"/>
  <c r="G15" i="1" s="1"/>
  <c r="N15" i="1" s="1"/>
  <c r="G17" i="1"/>
  <c r="G18" i="1"/>
  <c r="G19" i="1"/>
  <c r="G20" i="1"/>
  <c r="N20" i="1" s="1"/>
  <c r="G21" i="1"/>
  <c r="G22" i="1"/>
  <c r="G23" i="1"/>
  <c r="G24" i="1"/>
  <c r="N24" i="1" s="1"/>
  <c r="G25" i="1"/>
  <c r="G26" i="1"/>
  <c r="G27" i="1"/>
  <c r="G28" i="1"/>
  <c r="N28" i="1" s="1"/>
  <c r="G29" i="1"/>
  <c r="G30" i="1"/>
  <c r="G31" i="1"/>
  <c r="G32" i="1"/>
  <c r="N32" i="1" s="1"/>
  <c r="G33" i="1"/>
  <c r="G34" i="1"/>
  <c r="G35" i="1"/>
  <c r="G36" i="1"/>
  <c r="F14" i="1"/>
  <c r="E14" i="1"/>
  <c r="D14" i="1"/>
  <c r="D15" i="1"/>
  <c r="M15" i="1"/>
  <c r="L15" i="1"/>
  <c r="K15" i="1"/>
  <c r="J15" i="1"/>
  <c r="I15" i="1"/>
  <c r="H15" i="1"/>
  <c r="F15" i="1"/>
  <c r="E15" i="1"/>
  <c r="N33" i="1"/>
  <c r="N31" i="1"/>
  <c r="D37" i="1"/>
  <c r="D38" i="1"/>
  <c r="G39" i="1"/>
  <c r="G40" i="1"/>
  <c r="G38" i="1" s="1"/>
  <c r="N38" i="1" s="1"/>
  <c r="G41" i="1"/>
  <c r="G42" i="1"/>
  <c r="N42" i="1" s="1"/>
  <c r="G43" i="1"/>
  <c r="G44" i="1"/>
  <c r="G45" i="1"/>
  <c r="G46" i="1"/>
  <c r="N46" i="1" s="1"/>
  <c r="G47" i="1"/>
  <c r="G48" i="1"/>
  <c r="M38" i="1"/>
  <c r="L38" i="1"/>
  <c r="K38" i="1"/>
  <c r="J38" i="1"/>
  <c r="I38" i="1"/>
  <c r="H38" i="1"/>
  <c r="F38" i="1"/>
  <c r="E38" i="1"/>
  <c r="D50" i="1"/>
  <c r="G51" i="1"/>
  <c r="G50" i="1" s="1"/>
  <c r="N50" i="1" s="1"/>
  <c r="G52" i="1"/>
  <c r="G53" i="1"/>
  <c r="N53" i="1" s="1"/>
  <c r="G54" i="1"/>
  <c r="G55" i="1"/>
  <c r="G56" i="1"/>
  <c r="G57" i="1"/>
  <c r="N57" i="1" s="1"/>
  <c r="G58" i="1"/>
  <c r="G59" i="1"/>
  <c r="M50" i="1"/>
  <c r="L50" i="1"/>
  <c r="K50" i="1"/>
  <c r="J50" i="1"/>
  <c r="I50" i="1"/>
  <c r="H50" i="1"/>
  <c r="F50" i="1"/>
  <c r="E50" i="1"/>
  <c r="M61" i="1"/>
  <c r="M80" i="1"/>
  <c r="M85" i="1"/>
  <c r="M87" i="1"/>
  <c r="M60" i="1" s="1"/>
  <c r="M151" i="1" s="1"/>
  <c r="M89" i="1"/>
  <c r="L61" i="1"/>
  <c r="L80" i="1"/>
  <c r="L85" i="1"/>
  <c r="L87" i="1"/>
  <c r="L89" i="1"/>
  <c r="L60" i="1"/>
  <c r="K61" i="1"/>
  <c r="K80" i="1"/>
  <c r="K85" i="1"/>
  <c r="K87" i="1"/>
  <c r="K60" i="1" s="1"/>
  <c r="K89" i="1"/>
  <c r="J61" i="1"/>
  <c r="J80" i="1"/>
  <c r="J85" i="1"/>
  <c r="J87" i="1"/>
  <c r="J89" i="1"/>
  <c r="J60" i="1"/>
  <c r="I61" i="1"/>
  <c r="I80" i="1"/>
  <c r="I85" i="1"/>
  <c r="I87" i="1"/>
  <c r="I60" i="1" s="1"/>
  <c r="I151" i="1" s="1"/>
  <c r="I89" i="1"/>
  <c r="H61" i="1"/>
  <c r="H80" i="1"/>
  <c r="H85" i="1"/>
  <c r="H87" i="1"/>
  <c r="H89" i="1"/>
  <c r="H60" i="1"/>
  <c r="G63" i="1"/>
  <c r="G67" i="1"/>
  <c r="N67" i="1" s="1"/>
  <c r="G62" i="1"/>
  <c r="G68" i="1"/>
  <c r="G72" i="1"/>
  <c r="G73" i="1"/>
  <c r="G74" i="1"/>
  <c r="G75" i="1"/>
  <c r="N75" i="1" s="1"/>
  <c r="G76" i="1"/>
  <c r="G77" i="1"/>
  <c r="G79" i="1"/>
  <c r="G61" i="1"/>
  <c r="N61" i="1" s="1"/>
  <c r="G80" i="1"/>
  <c r="G85" i="1"/>
  <c r="G87" i="1"/>
  <c r="N87" i="1" s="1"/>
  <c r="G89" i="1"/>
  <c r="F61" i="1"/>
  <c r="F80" i="1"/>
  <c r="F85" i="1"/>
  <c r="F60" i="1" s="1"/>
  <c r="F151" i="1" s="1"/>
  <c r="F87" i="1"/>
  <c r="F89" i="1"/>
  <c r="E61" i="1"/>
  <c r="E60" i="1" s="1"/>
  <c r="E80" i="1"/>
  <c r="E85" i="1"/>
  <c r="E87" i="1"/>
  <c r="E89" i="1"/>
  <c r="D61" i="1"/>
  <c r="D60" i="1" s="1"/>
  <c r="D80" i="1"/>
  <c r="D85" i="1"/>
  <c r="N85" i="1" s="1"/>
  <c r="D87" i="1"/>
  <c r="D89" i="1"/>
  <c r="N89" i="1"/>
  <c r="N80" i="1"/>
  <c r="N77" i="1"/>
  <c r="N76" i="1"/>
  <c r="N74" i="1"/>
  <c r="N73" i="1"/>
  <c r="N72" i="1"/>
  <c r="N79" i="1"/>
  <c r="N68" i="1"/>
  <c r="D49" i="1"/>
  <c r="D101" i="1"/>
  <c r="D103" i="1"/>
  <c r="D107" i="1"/>
  <c r="D127" i="1"/>
  <c r="D119" i="1" s="1"/>
  <c r="D118" i="1"/>
  <c r="D132" i="1"/>
  <c r="D137" i="1"/>
  <c r="D143" i="1"/>
  <c r="D147" i="1"/>
  <c r="H37" i="1"/>
  <c r="K37" i="1"/>
  <c r="G37" i="1"/>
  <c r="H49" i="1"/>
  <c r="G49" i="1" s="1"/>
  <c r="N49" i="1" s="1"/>
  <c r="K49" i="1"/>
  <c r="G93" i="1"/>
  <c r="G92" i="1" s="1"/>
  <c r="H101" i="1"/>
  <c r="G101" i="1" s="1"/>
  <c r="N101" i="1" s="1"/>
  <c r="K101" i="1"/>
  <c r="G99" i="1"/>
  <c r="H103" i="1"/>
  <c r="G103" i="1" s="1"/>
  <c r="K103" i="1"/>
  <c r="H107" i="1"/>
  <c r="G107" i="1" s="1"/>
  <c r="N107" i="1" s="1"/>
  <c r="K107" i="1"/>
  <c r="H127" i="1"/>
  <c r="H119" i="1" s="1"/>
  <c r="H118" i="1"/>
  <c r="K127" i="1"/>
  <c r="K119" i="1" s="1"/>
  <c r="H132" i="1"/>
  <c r="G132" i="1" s="1"/>
  <c r="N132" i="1" s="1"/>
  <c r="K132" i="1"/>
  <c r="G139" i="1"/>
  <c r="G138" i="1" s="1"/>
  <c r="G141" i="1"/>
  <c r="G137" i="1"/>
  <c r="N137" i="1" s="1"/>
  <c r="G145" i="1"/>
  <c r="G146" i="1"/>
  <c r="G143" i="1"/>
  <c r="G148" i="1"/>
  <c r="G147" i="1" s="1"/>
  <c r="G149" i="1"/>
  <c r="M37" i="1"/>
  <c r="M49" i="1"/>
  <c r="M101" i="1"/>
  <c r="M103" i="1"/>
  <c r="M107" i="1"/>
  <c r="M127" i="1"/>
  <c r="M119" i="1" s="1"/>
  <c r="M118" i="1"/>
  <c r="M132" i="1"/>
  <c r="M137" i="1"/>
  <c r="M143" i="1"/>
  <c r="M147" i="1"/>
  <c r="L37" i="1"/>
  <c r="L49" i="1"/>
  <c r="L101" i="1"/>
  <c r="L103" i="1"/>
  <c r="L107" i="1"/>
  <c r="L127" i="1"/>
  <c r="L119" i="1" s="1"/>
  <c r="L132" i="1"/>
  <c r="L137" i="1"/>
  <c r="L143" i="1"/>
  <c r="L147" i="1"/>
  <c r="K137" i="1"/>
  <c r="K143" i="1"/>
  <c r="K147" i="1"/>
  <c r="J37" i="1"/>
  <c r="J49" i="1"/>
  <c r="J101" i="1"/>
  <c r="J103" i="1"/>
  <c r="J107" i="1"/>
  <c r="J127" i="1"/>
  <c r="J119" i="1" s="1"/>
  <c r="J118" i="1"/>
  <c r="J132" i="1"/>
  <c r="J137" i="1"/>
  <c r="J143" i="1"/>
  <c r="J147" i="1"/>
  <c r="J151" i="1"/>
  <c r="I37" i="1"/>
  <c r="I49" i="1"/>
  <c r="I101" i="1"/>
  <c r="I103" i="1"/>
  <c r="I107" i="1"/>
  <c r="I127" i="1"/>
  <c r="I118" i="1"/>
  <c r="I132" i="1"/>
  <c r="I137" i="1"/>
  <c r="I143" i="1"/>
  <c r="I147" i="1"/>
  <c r="H137" i="1"/>
  <c r="H143" i="1"/>
  <c r="H147" i="1"/>
  <c r="H151" i="1"/>
  <c r="F37" i="1"/>
  <c r="F49" i="1"/>
  <c r="F101" i="1"/>
  <c r="F103" i="1"/>
  <c r="F107" i="1"/>
  <c r="F118" i="1"/>
  <c r="F132" i="1"/>
  <c r="F137" i="1"/>
  <c r="F143" i="1"/>
  <c r="F147" i="1"/>
  <c r="E37" i="1"/>
  <c r="E151" i="1" s="1"/>
  <c r="E49" i="1"/>
  <c r="E101" i="1"/>
  <c r="E103" i="1"/>
  <c r="E107" i="1"/>
  <c r="E118" i="1"/>
  <c r="E132" i="1"/>
  <c r="E137" i="1"/>
  <c r="E143" i="1"/>
  <c r="E147" i="1"/>
  <c r="N149" i="1"/>
  <c r="N148" i="1"/>
  <c r="N146" i="1"/>
  <c r="N145" i="1"/>
  <c r="N143" i="1"/>
  <c r="G142" i="1"/>
  <c r="N142" i="1"/>
  <c r="N141" i="1"/>
  <c r="N139" i="1"/>
  <c r="N138" i="1" s="1"/>
  <c r="G136" i="1"/>
  <c r="N136" i="1"/>
  <c r="G135" i="1"/>
  <c r="N135" i="1" s="1"/>
  <c r="G134" i="1"/>
  <c r="G133" i="1" s="1"/>
  <c r="N134" i="1"/>
  <c r="G131" i="1"/>
  <c r="N131" i="1"/>
  <c r="G129" i="1"/>
  <c r="N129" i="1"/>
  <c r="G128" i="1"/>
  <c r="N128" i="1"/>
  <c r="G126" i="1"/>
  <c r="N126" i="1"/>
  <c r="G124" i="1"/>
  <c r="N124" i="1"/>
  <c r="G123" i="1"/>
  <c r="N123" i="1"/>
  <c r="G122" i="1"/>
  <c r="N122" i="1"/>
  <c r="G121" i="1"/>
  <c r="N121" i="1"/>
  <c r="G120" i="1"/>
  <c r="N120" i="1"/>
  <c r="G117" i="1"/>
  <c r="N117" i="1" s="1"/>
  <c r="G114" i="1"/>
  <c r="G112" i="1"/>
  <c r="N112" i="1" s="1"/>
  <c r="G111" i="1"/>
  <c r="N111" i="1"/>
  <c r="G110" i="1"/>
  <c r="N110" i="1" s="1"/>
  <c r="G109" i="1"/>
  <c r="G108" i="1" s="1"/>
  <c r="N109" i="1"/>
  <c r="G106" i="1"/>
  <c r="N106" i="1"/>
  <c r="G105" i="1"/>
  <c r="G104" i="1" s="1"/>
  <c r="N105" i="1"/>
  <c r="N104" i="1" s="1"/>
  <c r="G102" i="1"/>
  <c r="N102" i="1"/>
  <c r="N99" i="1"/>
  <c r="N93" i="1"/>
  <c r="N63" i="1"/>
  <c r="N62" i="1"/>
  <c r="N59" i="1"/>
  <c r="N58" i="1"/>
  <c r="N56" i="1"/>
  <c r="N55" i="1"/>
  <c r="N54" i="1"/>
  <c r="N52" i="1"/>
  <c r="N51" i="1"/>
  <c r="N48" i="1"/>
  <c r="N47" i="1"/>
  <c r="N45" i="1"/>
  <c r="N44" i="1"/>
  <c r="N43" i="1"/>
  <c r="N41" i="1"/>
  <c r="N40" i="1"/>
  <c r="N39" i="1"/>
  <c r="N37" i="1"/>
  <c r="N36" i="1"/>
  <c r="N35" i="1"/>
  <c r="N34" i="1"/>
  <c r="N30" i="1"/>
  <c r="N29" i="1"/>
  <c r="N27" i="1"/>
  <c r="N26" i="1"/>
  <c r="N25" i="1"/>
  <c r="N23" i="1"/>
  <c r="N22" i="1"/>
  <c r="N21" i="1"/>
  <c r="N19" i="1"/>
  <c r="N18" i="1"/>
  <c r="N17" i="1"/>
  <c r="N108" i="1" l="1"/>
  <c r="D151" i="1"/>
  <c r="N92" i="1"/>
  <c r="N147" i="1"/>
  <c r="N119" i="1"/>
  <c r="N103" i="1"/>
  <c r="N133" i="1"/>
  <c r="G118" i="1"/>
  <c r="N118" i="1" s="1"/>
  <c r="N16" i="1"/>
  <c r="K118" i="1"/>
  <c r="K151" i="1" s="1"/>
  <c r="G60" i="1"/>
  <c r="N60" i="1" s="1"/>
  <c r="G14" i="1"/>
  <c r="G151" i="1" s="1"/>
  <c r="N96" i="1"/>
  <c r="G127" i="1"/>
  <c r="N127" i="1" s="1"/>
  <c r="N14" i="1" l="1"/>
  <c r="G119" i="1"/>
  <c r="N151" i="1"/>
</calcChain>
</file>

<file path=xl/sharedStrings.xml><?xml version="1.0" encoding="utf-8"?>
<sst xmlns="http://schemas.openxmlformats.org/spreadsheetml/2006/main" count="254" uniqueCount="207">
  <si>
    <t>Розподіл видатків бюджету м. Мелітополя на _2012_ рік</t>
  </si>
  <si>
    <t>(грн.)</t>
  </si>
  <si>
    <t>Видатки загального фонду</t>
  </si>
  <si>
    <t>Видатки спеціального фонду</t>
  </si>
  <si>
    <t>Разом</t>
  </si>
  <si>
    <t>Всього</t>
  </si>
  <si>
    <t>з  них</t>
  </si>
  <si>
    <r>
      <t>Всього</t>
    </r>
    <r>
      <rPr>
        <sz val="9"/>
        <rFont val="Times New Roman"/>
        <family val="1"/>
        <charset val="204"/>
      </rPr>
      <t xml:space="preserve"> </t>
    </r>
  </si>
  <si>
    <t>споживання</t>
  </si>
  <si>
    <t>розвитку</t>
  </si>
  <si>
    <t>оплата праці</t>
  </si>
  <si>
    <t>комунальні послуги та енергоносії</t>
  </si>
  <si>
    <t>бюджет розвитку</t>
  </si>
  <si>
    <t xml:space="preserve">з них </t>
  </si>
  <si>
    <t>капітальні видатки за рахунок коштів, що передаються із загального фонду до бюджету розвитку (спеціального фонду)</t>
  </si>
  <si>
    <t>Виконавчий комітет Мелітопольської міської ради Запорізької області</t>
  </si>
  <si>
    <t>010116</t>
  </si>
  <si>
    <t>090412</t>
  </si>
  <si>
    <t>091101</t>
  </si>
  <si>
    <t>Утримання центрів соціальних служб для сім"ї, дітей та молоді</t>
  </si>
  <si>
    <t>091102</t>
  </si>
  <si>
    <t>Програми і заходи цетрів соціальних служб для сім"ї, дітей та молоді</t>
  </si>
  <si>
    <t>091209</t>
  </si>
  <si>
    <t>100101</t>
  </si>
  <si>
    <t>Житлово-експлуатаційне господарство</t>
  </si>
  <si>
    <t>100102</t>
  </si>
  <si>
    <t>Капiтальний ремонт житлового фонду мiсцевих органiв влади</t>
  </si>
  <si>
    <t>100203</t>
  </si>
  <si>
    <t>Благоустрiй мiст, сіл, селищ</t>
  </si>
  <si>
    <t>120100</t>
  </si>
  <si>
    <t>Телебачення і радіомовлення</t>
  </si>
  <si>
    <t>160101</t>
  </si>
  <si>
    <t>180404</t>
  </si>
  <si>
    <t>180409</t>
  </si>
  <si>
    <t xml:space="preserve">Охорона і раціональне використання земель </t>
  </si>
  <si>
    <t>Охорона та раціональне використання природних ресурсів</t>
  </si>
  <si>
    <t>Цільові фонди, утворені Верховною Радою Автономної Республіки Крим, органами місцевого самоврядування і місцевими органами виконавчої влади</t>
  </si>
  <si>
    <t>Управління освіти Мелітопольської міської ради Запорізької області</t>
  </si>
  <si>
    <t>070101</t>
  </si>
  <si>
    <t>070201</t>
  </si>
  <si>
    <t>070202</t>
  </si>
  <si>
    <t>070401</t>
  </si>
  <si>
    <t>070802</t>
  </si>
  <si>
    <t>070804</t>
  </si>
  <si>
    <t>070805</t>
  </si>
  <si>
    <t>070806</t>
  </si>
  <si>
    <t>070808</t>
  </si>
  <si>
    <t>Управління у справах сім"ї, молоді та спорту Мелітопольської міської ради Запорізької області</t>
  </si>
  <si>
    <t>091103</t>
  </si>
  <si>
    <t>091108</t>
  </si>
  <si>
    <t>Утримання та навчально-тренувальна робота дитячо-юнацьких спортивних шкіл</t>
  </si>
  <si>
    <t>Фінансова підтримка спортивних споруд</t>
  </si>
  <si>
    <t>Органи місцевого самоврядування</t>
  </si>
  <si>
    <t>080101</t>
  </si>
  <si>
    <t>080102</t>
  </si>
  <si>
    <t>080203</t>
  </si>
  <si>
    <t>080209</t>
  </si>
  <si>
    <t>080300</t>
  </si>
  <si>
    <t>080400</t>
  </si>
  <si>
    <t>080500</t>
  </si>
  <si>
    <t>080704</t>
  </si>
  <si>
    <t>081002</t>
  </si>
  <si>
    <t>081003</t>
  </si>
  <si>
    <t>Служби технiчного нагляду за будiвництвом та капiтальним ремонтом</t>
  </si>
  <si>
    <t>081006</t>
  </si>
  <si>
    <t>Програми і централізовані заходи з імунопрофілактики</t>
  </si>
  <si>
    <t>Управління праці та соціального захисту населення  Мелітопольської міської ради Запорізької області</t>
  </si>
  <si>
    <t>090416</t>
  </si>
  <si>
    <t>091106</t>
  </si>
  <si>
    <t>091204</t>
  </si>
  <si>
    <t>091205</t>
  </si>
  <si>
    <t>091206</t>
  </si>
  <si>
    <t>у т.ч.</t>
  </si>
  <si>
    <t>Фінансування ремонту приміщень управлінь праці та соціального захисту виконавчих органів міських (міст республіканського в Автономній Республіці Крим і обласного значення), районних у містах Києві і Севастополі та районних у містах рад для здійснення заходів з виконання спільного із Світовим банком проекту "Вдосконалення системи соціальної допомоги"</t>
  </si>
  <si>
    <t>за рахунок субвенції з державного бюджету місцевим бюджетам на фінансування ремонту приміщень управлінь праці та соціального захисту виконавчих органів міських (міст республіканського в Автономній Республіці Крим і обласного значення), районних у містах Києві і Севастополі та районних у містах рад для здійснення заходів з виконання спільного із Світовим банком проекту "Вдосконалення системи соціальної допомоги" на 2008рік</t>
  </si>
  <si>
    <t>Служба у справах дітей Мелітопольської міської ради Запорізької області</t>
  </si>
  <si>
    <t>090802</t>
  </si>
  <si>
    <t>Інші прогарми соціального захисту дітей</t>
  </si>
  <si>
    <t>Відділ культури Мелітопольської міської ради</t>
  </si>
  <si>
    <t xml:space="preserve">Бібліотеки </t>
  </si>
  <si>
    <t xml:space="preserve">Музеї і виставки </t>
  </si>
  <si>
    <t>Палаци i будинки культури, клуби та iншi заклади клубного типу</t>
  </si>
  <si>
    <t>Школи естетичного виховання дітей</t>
  </si>
  <si>
    <t>Управління комунального господарства Мелітопольської міської ради Запорізької області</t>
  </si>
  <si>
    <t>100201</t>
  </si>
  <si>
    <t>Теплові мережі</t>
  </si>
  <si>
    <t>100202</t>
  </si>
  <si>
    <t>100208</t>
  </si>
  <si>
    <t>Видатки на впровадження засобів обліку витрат та регулювання споживання води та теплової енергії</t>
  </si>
  <si>
    <t>Погашення заборгованості з різниці в тарифах на теплову енергію, що вироблялася, транспортувалася та постачалася населенню, яка виникла у зв'язку з невідповідністю фактичної вартості теплової енергії тарифам, що затверджувалися або погоджувалися відповідними органами державної влади чи органами місцевого самоврядування</t>
  </si>
  <si>
    <t>за рахунок субвенції з державного бюджету місцевим бюджетам на погашення заборгованості з різниці в тарифах на теплову енергію, що вироблялася, транспортувалася та постачалась населенню, яка виникла у зв'язку з невідповідністю фактичної вартості теплової енергії тарифам, що затверджувалися або погоджувалися відповідними органами державної влади чи органами місцевого самоврядування</t>
  </si>
  <si>
    <t>за рахунок субвенції з державного бюджету місцевим  бюджетам на будівництво, реконструкцію, ремонт та утримання вулиць і доріг комунальної власності у населених пунктах</t>
  </si>
  <si>
    <t xml:space="preserve">Управління комунальною власністю Мелітопольської міської ради </t>
  </si>
  <si>
    <t>Відділ капітального будівництва Мелітопольської міської ради Запорізької області</t>
  </si>
  <si>
    <t>Капітальні вкладення</t>
  </si>
  <si>
    <t>Запобігання надзвичайним ситуаціям та наслідкам стихійного лиха</t>
  </si>
  <si>
    <t>у тому числі за рахунок субвенції з державного бюджету місцевим бюджетам на здійснення заходів шодо соціально - економічного розвитку окремих територій</t>
  </si>
  <si>
    <t>Фінансове управління Мелітопольської міської ради Запорізької області</t>
  </si>
  <si>
    <t>230000</t>
  </si>
  <si>
    <t>Обслуговування внутрішнього боргу</t>
  </si>
  <si>
    <t>76</t>
  </si>
  <si>
    <t>250306</t>
  </si>
  <si>
    <t>Кошти, що передаються із загального фонду бюджету до бюджету розвитку (спеціального фонду)</t>
  </si>
  <si>
    <t>Субвенція з місцевого бюджету держ.бюджету на виконання програм соціально-економічного та культурного розвитку регіонів</t>
  </si>
  <si>
    <t>РАЗОМ ВИДАТКІВ</t>
  </si>
  <si>
    <t xml:space="preserve">Начальник фінансового управління Мелітопольської міської ради </t>
  </si>
  <si>
    <t>Н.В.Доломан</t>
  </si>
  <si>
    <t>Секретар Мелітопольської міської ради</t>
  </si>
  <si>
    <t>А.О.Полячонок</t>
  </si>
  <si>
    <t xml:space="preserve">                                                                                                                                                                                    Додаток №3-1                                                                                                                                                                  </t>
  </si>
  <si>
    <t>Код тимчасової класифікації видатків та кредитування місцевих бюджетів (КТКВК)</t>
  </si>
  <si>
    <t>Найменування</t>
  </si>
  <si>
    <t>Код програмної класифікації видатків та кредитування місцевих бюджетів (КПКВК)</t>
  </si>
  <si>
    <t>14=4+7</t>
  </si>
  <si>
    <t>за головними розпорядниками коштів у розрізі бюджетних програм</t>
  </si>
  <si>
    <t>0300000</t>
  </si>
  <si>
    <t>0310000</t>
  </si>
  <si>
    <t>0310220</t>
  </si>
  <si>
    <t>0313470</t>
  </si>
  <si>
    <t>0313550</t>
  </si>
  <si>
    <t>Забезпечення надійного та безперебійного функціонування житлово-комунального господарства</t>
  </si>
  <si>
    <t>0316010</t>
  </si>
  <si>
    <t>0316080</t>
  </si>
  <si>
    <t>0317210</t>
  </si>
  <si>
    <t>Проведення заходів із землеустрою</t>
  </si>
  <si>
    <t>Сприяння розвитку малого та середнього підприємництва</t>
  </si>
  <si>
    <t>0317340</t>
  </si>
  <si>
    <t>0317360</t>
  </si>
  <si>
    <t>Внески до статутного капіталу суб"єктів господарювання</t>
  </si>
  <si>
    <t>0317520</t>
  </si>
  <si>
    <t>0319110</t>
  </si>
  <si>
    <t>0319220</t>
  </si>
  <si>
    <t>Дошкільна освіта</t>
  </si>
  <si>
    <t>Надання загальної середньої освіти вечірніми (змінними) школами</t>
  </si>
  <si>
    <t>Надання позашкільної освіти позашкiльними закладами освiти, заходи iз позашкiльної роботи з дiтьми</t>
  </si>
  <si>
    <t xml:space="preserve">Методичне забезпечення діяльності навчальних закладів та інші заходи в галузі освіти </t>
  </si>
  <si>
    <t>Централiзоване ведення бухгалтерського обліку</t>
  </si>
  <si>
    <t>Здійснення централiзованого господарського обслуговування</t>
  </si>
  <si>
    <t xml:space="preserve">Утримання інших закладів освіти </t>
  </si>
  <si>
    <t>Надання допомоги дітям-сиротам та дітям, позбавленим батьківського піклування, яким виповнюється 18 років</t>
  </si>
  <si>
    <t>Надання загальної середньої освіти загальноосвітніми навчальними закладами (в т.ч. школою-дитячим садком), спеціалізованими школами, гімназіями</t>
  </si>
  <si>
    <t>Керівництво, управління забезпечення реалізації державної політики на міському рівні з питань сім"ї, дітей, молоді, фізичної культури та спорту</t>
  </si>
  <si>
    <t>Реалізація заходів молодіжної та соціальної політики </t>
  </si>
  <si>
    <t>Забезпечення організації проведення навчально-тренувальних зборів та змагань на міському рівні та участь у змаганнях вищого рівня</t>
  </si>
  <si>
    <t>Оздоровлення дітей, які потребують особливої соціальної уваги та підтримки</t>
  </si>
  <si>
    <t>Багатопрофільна стаціонарна медична допомога</t>
  </si>
  <si>
    <t>Амбулаторно-поліклінічна допомога населенню</t>
  </si>
  <si>
    <t>Спортивна медицина</t>
  </si>
  <si>
    <t>Нефрологія</t>
  </si>
  <si>
    <t>Медична допомога ветеранів війни та прирівняних до них (стаціонарне та амбулаторне лікування)</t>
  </si>
  <si>
    <t>Медикаментозне забезпечення дітей-інвалідів</t>
  </si>
  <si>
    <t>Фенілкетонурія</t>
  </si>
  <si>
    <t>Медична допомога мешканцям прилеглих сільських районів</t>
  </si>
  <si>
    <t>Малятко</t>
  </si>
  <si>
    <t>Багатопрофільна медична допомога населенню, що надається територіальними медичними об'єднаннями</t>
  </si>
  <si>
    <t>Інформаційно-методичне та просвітницьке забезпечення в галузі охорони здоров"я</t>
  </si>
  <si>
    <t>Паталогоанатомічне бюро</t>
  </si>
  <si>
    <t>Комунальна установа "ТМО "Багатопрофільна лікарня інтенсивних методів лікування та ШМД" Мелітопольської міської ради Запорізької області</t>
  </si>
  <si>
    <t>Комунальна установа "Мелітопольський міський пологовий будинок" Мелітопольської міської ради Запорізької області</t>
  </si>
  <si>
    <t>Лікарсько-акушерська допомога вагітним, породіллям та новонародженим, гінекологічна допомога жінкам міста</t>
  </si>
  <si>
    <t>Комунальна установа "Мелітопольська міська станція швидкої медичної допомоги" Мелітопольської міської ради Запорізької області</t>
  </si>
  <si>
    <t>Надання швидкої та невідкладної медичної допомоги населенню</t>
  </si>
  <si>
    <t>Надання стоматологічної допомоги населенню</t>
  </si>
  <si>
    <t>Комунальна установа "Мелітопольська міська стоматологічна поліклініка" Мелітопольської міської ради Запорізької області</t>
  </si>
  <si>
    <t>Відділ охорони здоров'я Мелітопольської міської ради Запорізької області</t>
  </si>
  <si>
    <t>Милосердя</t>
  </si>
  <si>
    <t>Фінансова підтримка громадської організації ветеранів України</t>
  </si>
  <si>
    <t>0316020</t>
  </si>
  <si>
    <t>0318060</t>
  </si>
  <si>
    <t>0318070</t>
  </si>
  <si>
    <t>0318080</t>
  </si>
  <si>
    <t>0318090</t>
  </si>
  <si>
    <t>0318100</t>
  </si>
  <si>
    <t>0318110</t>
  </si>
  <si>
    <t>Керівноцтво і управління у сфері соціального захисту населення у місті Мелітополь</t>
  </si>
  <si>
    <t>Надання  допомоги на поховання  деяких  категорій  осіб виконвцю  волевиявлення або особі, яка зобов"язалася поховати померлого</t>
  </si>
  <si>
    <t>Пільгове зубопротезування</t>
  </si>
  <si>
    <t>Пільговий капітальний ремонт</t>
  </si>
  <si>
    <t>Реабілітаційна допомога</t>
  </si>
  <si>
    <t>Забезпечення соціальними послугами за місцем проживання громадян, які не здатні до самообслуговування у зв"язку з похілим віком, хворобою, інвалідністю</t>
  </si>
  <si>
    <t>Соціальний захист непрацездатних громадян та найбільш вразливих верств населення, що потребують невідкладної допомоги</t>
  </si>
  <si>
    <t>Надання реабілітаційних послуг інвалідам та дітям-інвалідам</t>
  </si>
  <si>
    <t>Керівництво і управління у сфері культури</t>
  </si>
  <si>
    <t>Централізована бухгалтерія</t>
  </si>
  <si>
    <t>Забезпечення функціонування водопровідно-каналізаційного господарства</t>
  </si>
  <si>
    <t>Благоустрiй мiста</t>
  </si>
  <si>
    <t>Ремонт і утримання доріг загального користування місцевого значення, у тому числі тих, які суміщаються з дорогами державного значення</t>
  </si>
  <si>
    <t>Керівництво і управління комунальною власністю</t>
  </si>
  <si>
    <t>Оформлення правових документів на земельні ділянки під об"єктами нерухомості територіальної громади м. Мелітополь та під будівництво, обслуговування та ремонту об"єктів інженерної інфраструктури</t>
  </si>
  <si>
    <t>Єдиний офіс на 2012 рік про забезпечення функціонування центру з видачі документів дозвільного характеру в м.Мелітополі</t>
  </si>
  <si>
    <t>Керівництво і управління у сфері комунального господарства у місті Мелітополі</t>
  </si>
  <si>
    <t>Керівництво і управління в будівництві м. Мелітополя</t>
  </si>
  <si>
    <t>Реалізація культурно-масових заходів</t>
  </si>
  <si>
    <t>Розвиток діяльності національно-культурних товариств м.Мелітополя</t>
  </si>
  <si>
    <t>Розвиток духової музики в м. Мелітополі</t>
  </si>
  <si>
    <t>Керівництво і управління виконавчим комітетом місцевої ради</t>
  </si>
  <si>
    <t xml:space="preserve">Активний мешканець </t>
  </si>
  <si>
    <t xml:space="preserve">Вуличні комітети </t>
  </si>
  <si>
    <t>Охорона - громадський порядок</t>
  </si>
  <si>
    <t>Програма заходів по розробці Генерального плану м. Мелітополя</t>
  </si>
  <si>
    <t>Заходи щодо інвестиційної привабливості міста Мелітополя</t>
  </si>
  <si>
    <t>ІSО на 2012-2013 рік</t>
  </si>
  <si>
    <t>Керівництво і управління у галузі "Охорона здоров"я"</t>
  </si>
  <si>
    <t>Керівництво і управлінняу сфері соціального захисту дітей</t>
  </si>
  <si>
    <t>Керівництво та управління у сфері освіти</t>
  </si>
  <si>
    <t>до рішення 23 сесії Мелітопольської міської ради Запорізької області VI скликання</t>
  </si>
  <si>
    <t>від «30» 05.2012 № 2/2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</si>
</sst>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 Cyr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sz val="7"/>
      <name val="Times New Roman"/>
      <family val="1"/>
      <charset val="204"/>
    </font>
    <font>
      <b/>
      <sz val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sz val="10"/>
      <color indexed="53"/>
      <name val="Arial"/>
      <family val="2"/>
      <charset val="204"/>
    </font>
    <font>
      <sz val="10"/>
      <color indexed="10"/>
      <name val="Arial Cyr"/>
      <charset val="204"/>
    </font>
    <font>
      <i/>
      <sz val="8"/>
      <color indexed="8"/>
      <name val="Arial"/>
      <family val="2"/>
      <charset val="204"/>
    </font>
    <font>
      <i/>
      <sz val="8"/>
      <name val="Arial"/>
      <family val="2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 applyAlignment="1">
      <alignment horizontal="justify"/>
    </xf>
    <xf numFmtId="0" fontId="2" fillId="0" borderId="0" xfId="0" applyFont="1" applyAlignment="1">
      <alignment horizontal="justify"/>
    </xf>
    <xf numFmtId="0" fontId="4" fillId="0" borderId="0" xfId="0" applyFont="1" applyAlignment="1">
      <alignment horizontal="justify"/>
    </xf>
    <xf numFmtId="0" fontId="0" fillId="0" borderId="0" xfId="0" applyFill="1"/>
    <xf numFmtId="0" fontId="14" fillId="0" borderId="1" xfId="0" applyFont="1" applyBorder="1" applyAlignment="1">
      <alignment horizontal="right" wrapText="1"/>
    </xf>
    <xf numFmtId="0" fontId="4" fillId="0" borderId="0" xfId="0" applyFont="1" applyAlignment="1">
      <alignment wrapText="1"/>
    </xf>
    <xf numFmtId="0" fontId="14" fillId="0" borderId="1" xfId="0" applyFont="1" applyBorder="1" applyAlignment="1">
      <alignment horizontal="right"/>
    </xf>
    <xf numFmtId="0" fontId="16" fillId="0" borderId="1" xfId="0" applyFont="1" applyBorder="1" applyAlignment="1">
      <alignment horizontal="right" wrapText="1"/>
    </xf>
    <xf numFmtId="0" fontId="14" fillId="0" borderId="2" xfId="0" applyFont="1" applyBorder="1" applyAlignment="1">
      <alignment horizontal="right" wrapText="1"/>
    </xf>
    <xf numFmtId="0" fontId="14" fillId="0" borderId="3" xfId="0" applyFont="1" applyBorder="1" applyAlignment="1">
      <alignment horizontal="right" wrapText="1"/>
    </xf>
    <xf numFmtId="0" fontId="14" fillId="0" borderId="1" xfId="0" applyFont="1" applyFill="1" applyBorder="1" applyAlignment="1">
      <alignment horizontal="right"/>
    </xf>
    <xf numFmtId="0" fontId="14" fillId="0" borderId="1" xfId="0" applyFont="1" applyFill="1" applyBorder="1" applyAlignment="1">
      <alignment horizontal="right" wrapText="1"/>
    </xf>
    <xf numFmtId="0" fontId="14" fillId="0" borderId="4" xfId="0" applyFont="1" applyBorder="1" applyAlignment="1">
      <alignment horizontal="right" wrapText="1"/>
    </xf>
    <xf numFmtId="0" fontId="14" fillId="0" borderId="2" xfId="0" applyFont="1" applyBorder="1" applyAlignment="1">
      <alignment horizontal="right"/>
    </xf>
    <xf numFmtId="0" fontId="14" fillId="0" borderId="5" xfId="0" applyFont="1" applyFill="1" applyBorder="1" applyAlignment="1">
      <alignment horizontal="right"/>
    </xf>
    <xf numFmtId="0" fontId="14" fillId="0" borderId="6" xfId="0" applyFont="1" applyBorder="1" applyAlignment="1">
      <alignment horizontal="right"/>
    </xf>
    <xf numFmtId="0" fontId="14" fillId="0" borderId="0" xfId="0" applyFont="1"/>
    <xf numFmtId="0" fontId="2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justify" vertical="top" wrapText="1"/>
    </xf>
    <xf numFmtId="0" fontId="8" fillId="0" borderId="1" xfId="0" applyFont="1" applyBorder="1" applyAlignment="1">
      <alignment horizontal="center" vertical="top" wrapText="1"/>
    </xf>
    <xf numFmtId="49" fontId="9" fillId="0" borderId="1" xfId="0" applyNumberFormat="1" applyFont="1" applyBorder="1" applyAlignment="1" applyProtection="1">
      <alignment horizontal="center" vertical="top" wrapText="1"/>
      <protection locked="0"/>
    </xf>
    <xf numFmtId="0" fontId="10" fillId="0" borderId="1" xfId="0" applyFont="1" applyBorder="1" applyAlignment="1" applyProtection="1">
      <alignment vertical="top" wrapText="1"/>
      <protection locked="0"/>
    </xf>
    <xf numFmtId="0" fontId="11" fillId="0" borderId="1" xfId="0" applyFont="1" applyBorder="1" applyAlignment="1">
      <alignment horizontal="right" wrapText="1"/>
    </xf>
    <xf numFmtId="49" fontId="12" fillId="0" borderId="1" xfId="0" applyNumberFormat="1" applyFont="1" applyFill="1" applyBorder="1" applyAlignment="1" applyProtection="1">
      <alignment horizontal="center" vertical="top" wrapText="1"/>
      <protection locked="0"/>
    </xf>
    <xf numFmtId="0" fontId="13" fillId="0" borderId="1" xfId="0" applyFont="1" applyFill="1" applyBorder="1" applyAlignment="1" applyProtection="1">
      <alignment vertical="top" wrapText="1"/>
      <protection locked="0"/>
    </xf>
    <xf numFmtId="0" fontId="11" fillId="0" borderId="1" xfId="0" applyFont="1" applyFill="1" applyBorder="1" applyAlignment="1">
      <alignment horizontal="right" wrapText="1"/>
    </xf>
    <xf numFmtId="49" fontId="13" fillId="0" borderId="1" xfId="0" applyNumberFormat="1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vertical="center" wrapText="1"/>
      <protection locked="0"/>
    </xf>
    <xf numFmtId="49" fontId="12" fillId="0" borderId="1" xfId="0" applyNumberFormat="1" applyFont="1" applyBorder="1" applyAlignment="1">
      <alignment horizontal="center" vertical="top"/>
    </xf>
    <xf numFmtId="0" fontId="13" fillId="0" borderId="1" xfId="0" applyFont="1" applyBorder="1" applyAlignment="1" applyProtection="1">
      <alignment vertical="top" wrapText="1"/>
      <protection locked="0"/>
    </xf>
    <xf numFmtId="0" fontId="11" fillId="0" borderId="1" xfId="0" applyFont="1" applyBorder="1" applyAlignment="1">
      <alignment horizontal="right"/>
    </xf>
    <xf numFmtId="49" fontId="13" fillId="0" borderId="1" xfId="0" applyNumberFormat="1" applyFont="1" applyBorder="1" applyAlignment="1" applyProtection="1">
      <alignment horizontal="center" vertical="top" wrapText="1"/>
      <protection locked="0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Protection="1">
      <protection locked="0"/>
    </xf>
    <xf numFmtId="0" fontId="15" fillId="0" borderId="1" xfId="0" applyFont="1" applyBorder="1" applyAlignment="1">
      <alignment vertical="center" wrapText="1"/>
    </xf>
    <xf numFmtId="0" fontId="12" fillId="0" borderId="1" xfId="0" applyFont="1" applyBorder="1" applyAlignment="1">
      <alignment wrapText="1"/>
    </xf>
    <xf numFmtId="49" fontId="12" fillId="0" borderId="1" xfId="0" applyNumberFormat="1" applyFont="1" applyBorder="1" applyAlignment="1" applyProtection="1">
      <alignment horizontal="center" vertical="top" wrapText="1"/>
      <protection locked="0"/>
    </xf>
    <xf numFmtId="0" fontId="12" fillId="0" borderId="1" xfId="0" applyFont="1" applyBorder="1" applyAlignment="1">
      <alignment vertical="center" wrapText="1"/>
    </xf>
    <xf numFmtId="0" fontId="12" fillId="0" borderId="1" xfId="0" applyFont="1" applyFill="1" applyBorder="1" applyAlignment="1" applyProtection="1">
      <alignment vertical="top" wrapText="1"/>
      <protection locked="0"/>
    </xf>
    <xf numFmtId="0" fontId="13" fillId="0" borderId="1" xfId="0" applyFont="1" applyBorder="1" applyAlignment="1">
      <alignment wrapText="1"/>
    </xf>
    <xf numFmtId="49" fontId="10" fillId="0" borderId="1" xfId="0" applyNumberFormat="1" applyFont="1" applyBorder="1" applyAlignment="1" applyProtection="1">
      <alignment horizontal="center" vertical="top" wrapText="1"/>
      <protection locked="0"/>
    </xf>
    <xf numFmtId="0" fontId="12" fillId="0" borderId="1" xfId="0" applyFont="1" applyFill="1" applyBorder="1" applyProtection="1">
      <protection locked="0"/>
    </xf>
    <xf numFmtId="49" fontId="12" fillId="0" borderId="1" xfId="0" applyNumberFormat="1" applyFont="1" applyFill="1" applyBorder="1" applyAlignment="1">
      <alignment horizontal="center" vertical="top"/>
    </xf>
    <xf numFmtId="0" fontId="12" fillId="0" borderId="1" xfId="0" applyFont="1" applyFill="1" applyBorder="1" applyAlignment="1">
      <alignment vertical="center" wrapText="1"/>
    </xf>
    <xf numFmtId="49" fontId="13" fillId="0" borderId="1" xfId="0" applyNumberFormat="1" applyFont="1" applyFill="1" applyBorder="1" applyAlignment="1" applyProtection="1">
      <alignment horizontal="center" vertical="top" wrapText="1"/>
      <protection locked="0"/>
    </xf>
    <xf numFmtId="0" fontId="12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wrapText="1"/>
    </xf>
    <xf numFmtId="0" fontId="13" fillId="0" borderId="1" xfId="0" applyFont="1" applyBorder="1" applyAlignment="1" applyProtection="1">
      <alignment horizontal="left" vertical="top" wrapText="1"/>
      <protection locked="0"/>
    </xf>
    <xf numFmtId="49" fontId="12" fillId="0" borderId="1" xfId="0" applyNumberFormat="1" applyFont="1" applyBorder="1" applyAlignment="1" applyProtection="1">
      <alignment horizontal="center" vertical="top"/>
      <protection locked="0"/>
    </xf>
    <xf numFmtId="0" fontId="12" fillId="0" borderId="1" xfId="0" applyFont="1" applyBorder="1" applyAlignment="1" applyProtection="1">
      <alignment vertical="top" wrapText="1"/>
      <protection locked="0"/>
    </xf>
    <xf numFmtId="0" fontId="12" fillId="0" borderId="1" xfId="0" applyFont="1" applyBorder="1"/>
    <xf numFmtId="49" fontId="9" fillId="0" borderId="1" xfId="0" applyNumberFormat="1" applyFont="1" applyFill="1" applyBorder="1" applyAlignment="1" applyProtection="1">
      <alignment horizontal="center" vertical="top" wrapText="1"/>
      <protection locked="0"/>
    </xf>
    <xf numFmtId="0" fontId="10" fillId="0" borderId="1" xfId="0" applyFont="1" applyFill="1" applyBorder="1" applyAlignment="1" applyProtection="1">
      <alignment vertical="top" wrapText="1"/>
      <protection locked="0"/>
    </xf>
    <xf numFmtId="0" fontId="11" fillId="0" borderId="1" xfId="0" applyFont="1" applyFill="1" applyBorder="1" applyAlignment="1">
      <alignment horizontal="right"/>
    </xf>
    <xf numFmtId="49" fontId="10" fillId="0" borderId="1" xfId="0" applyNumberFormat="1" applyFont="1" applyFill="1" applyBorder="1" applyAlignment="1" applyProtection="1">
      <alignment horizontal="center" vertical="top" wrapText="1"/>
      <protection locked="0"/>
    </xf>
    <xf numFmtId="0" fontId="12" fillId="0" borderId="1" xfId="0" applyFont="1" applyBorder="1" applyAlignment="1">
      <alignment horizontal="center" vertical="top"/>
    </xf>
    <xf numFmtId="0" fontId="13" fillId="0" borderId="1" xfId="0" applyFont="1" applyBorder="1" applyAlignment="1" applyProtection="1">
      <alignment horizontal="center" vertical="top" wrapText="1"/>
      <protection locked="0"/>
    </xf>
    <xf numFmtId="0" fontId="12" fillId="0" borderId="1" xfId="0" applyFont="1" applyBorder="1" applyAlignment="1">
      <alignment horizontal="left" vertical="top" wrapText="1"/>
    </xf>
    <xf numFmtId="0" fontId="0" fillId="0" borderId="7" xfId="0" applyBorder="1"/>
    <xf numFmtId="0" fontId="8" fillId="0" borderId="8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right" wrapText="1"/>
    </xf>
    <xf numFmtId="0" fontId="0" fillId="0" borderId="7" xfId="0" applyFill="1" applyBorder="1"/>
    <xf numFmtId="0" fontId="11" fillId="0" borderId="8" xfId="0" applyFont="1" applyFill="1" applyBorder="1" applyAlignment="1">
      <alignment horizontal="right" wrapText="1"/>
    </xf>
    <xf numFmtId="0" fontId="11" fillId="0" borderId="8" xfId="0" applyFont="1" applyFill="1" applyBorder="1" applyAlignment="1">
      <alignment horizontal="right"/>
    </xf>
    <xf numFmtId="0" fontId="0" fillId="0" borderId="9" xfId="0" applyBorder="1"/>
    <xf numFmtId="0" fontId="9" fillId="0" borderId="10" xfId="0" applyFont="1" applyBorder="1" applyAlignment="1" applyProtection="1">
      <alignment horizontal="center" vertical="top"/>
      <protection locked="0"/>
    </xf>
    <xf numFmtId="0" fontId="9" fillId="0" borderId="10" xfId="0" applyFont="1" applyFill="1" applyBorder="1" applyAlignment="1" applyProtection="1">
      <alignment vertical="top" wrapText="1"/>
      <protection locked="0"/>
    </xf>
    <xf numFmtId="0" fontId="11" fillId="0" borderId="10" xfId="0" applyFont="1" applyBorder="1" applyAlignment="1">
      <alignment horizontal="right"/>
    </xf>
    <xf numFmtId="0" fontId="11" fillId="0" borderId="11" xfId="0" applyFont="1" applyBorder="1" applyAlignment="1">
      <alignment horizontal="right" wrapText="1"/>
    </xf>
    <xf numFmtId="0" fontId="12" fillId="0" borderId="1" xfId="0" applyFont="1" applyBorder="1" applyAlignment="1" applyProtection="1">
      <alignment wrapText="1"/>
      <protection locked="0"/>
    </xf>
    <xf numFmtId="0" fontId="18" fillId="0" borderId="1" xfId="0" applyFont="1" applyFill="1" applyBorder="1" applyAlignment="1" applyProtection="1">
      <alignment vertical="top" wrapText="1"/>
      <protection locked="0"/>
    </xf>
    <xf numFmtId="0" fontId="19" fillId="0" borderId="1" xfId="0" applyFont="1" applyBorder="1" applyAlignment="1">
      <alignment vertical="center" wrapText="1"/>
    </xf>
    <xf numFmtId="0" fontId="20" fillId="0" borderId="7" xfId="0" applyFont="1" applyBorder="1"/>
    <xf numFmtId="0" fontId="12" fillId="0" borderId="12" xfId="0" applyFont="1" applyFill="1" applyBorder="1" applyAlignment="1" applyProtection="1">
      <alignment vertical="top" wrapText="1"/>
      <protection locked="0"/>
    </xf>
    <xf numFmtId="0" fontId="12" fillId="0" borderId="13" xfId="0" applyFont="1" applyFill="1" applyBorder="1" applyAlignment="1" applyProtection="1">
      <alignment vertical="top" wrapText="1"/>
      <protection locked="0"/>
    </xf>
    <xf numFmtId="0" fontId="11" fillId="0" borderId="1" xfId="0" applyFont="1" applyBorder="1" applyAlignment="1">
      <alignment horizontal="right" vertical="center" wrapText="1"/>
    </xf>
    <xf numFmtId="0" fontId="11" fillId="0" borderId="6" xfId="0" applyFont="1" applyBorder="1" applyAlignment="1">
      <alignment horizontal="right" vertical="center" wrapText="1"/>
    </xf>
    <xf numFmtId="0" fontId="18" fillId="0" borderId="1" xfId="0" applyFont="1" applyBorder="1" applyAlignment="1" applyProtection="1">
      <alignment vertical="top" wrapText="1"/>
      <protection locked="0"/>
    </xf>
    <xf numFmtId="0" fontId="12" fillId="0" borderId="14" xfId="0" applyFont="1" applyBorder="1" applyAlignment="1">
      <alignment vertical="top" wrapText="1"/>
    </xf>
    <xf numFmtId="0" fontId="12" fillId="0" borderId="1" xfId="0" applyFont="1" applyFill="1" applyBorder="1" applyAlignment="1" applyProtection="1">
      <alignment wrapText="1"/>
      <protection locked="0"/>
    </xf>
    <xf numFmtId="0" fontId="12" fillId="0" borderId="2" xfId="0" applyFont="1" applyFill="1" applyBorder="1" applyAlignment="1" applyProtection="1">
      <alignment vertical="top" wrapText="1"/>
      <protection locked="0"/>
    </xf>
    <xf numFmtId="0" fontId="12" fillId="0" borderId="1" xfId="0" applyFont="1" applyBorder="1" applyAlignment="1" applyProtection="1">
      <alignment vertical="center" wrapText="1"/>
      <protection locked="0"/>
    </xf>
    <xf numFmtId="0" fontId="12" fillId="0" borderId="6" xfId="0" applyFont="1" applyBorder="1" applyAlignment="1" applyProtection="1">
      <alignment vertical="center" wrapText="1"/>
      <protection locked="0"/>
    </xf>
    <xf numFmtId="49" fontId="0" fillId="0" borderId="7" xfId="0" applyNumberFormat="1" applyBorder="1" applyAlignment="1">
      <alignment horizontal="right"/>
    </xf>
    <xf numFmtId="49" fontId="17" fillId="0" borderId="7" xfId="0" applyNumberFormat="1" applyFont="1" applyBorder="1" applyAlignment="1">
      <alignment horizontal="right"/>
    </xf>
    <xf numFmtId="0" fontId="15" fillId="0" borderId="20" xfId="0" applyFont="1" applyBorder="1" applyAlignment="1">
      <alignment horizontal="center" vertical="top" wrapText="1"/>
    </xf>
    <xf numFmtId="0" fontId="15" fillId="0" borderId="21" xfId="0" applyFont="1" applyBorder="1" applyAlignment="1">
      <alignment horizontal="center" vertical="top" wrapText="1"/>
    </xf>
    <xf numFmtId="0" fontId="15" fillId="0" borderId="22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wrapText="1"/>
    </xf>
    <xf numFmtId="0" fontId="5" fillId="0" borderId="17" xfId="0" applyFont="1" applyBorder="1" applyAlignment="1">
      <alignment horizontal="center" wrapText="1"/>
    </xf>
    <xf numFmtId="0" fontId="5" fillId="0" borderId="18" xfId="0" applyFont="1" applyBorder="1" applyAlignment="1">
      <alignment horizont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15" xfId="0" applyFont="1" applyBorder="1" applyAlignment="1">
      <alignment horizontal="center" wrapText="1"/>
    </xf>
    <xf numFmtId="0" fontId="0" fillId="0" borderId="8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1" fillId="0" borderId="0" xfId="0" applyFont="1" applyAlignment="1">
      <alignment horizontal="justify"/>
    </xf>
    <xf numFmtId="0" fontId="0" fillId="0" borderId="0" xfId="0" applyAlignment="1"/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4"/>
  <sheetViews>
    <sheetView tabSelected="1" topLeftCell="D119" workbookViewId="0">
      <selection activeCell="Q13" sqref="Q13"/>
    </sheetView>
  </sheetViews>
  <sheetFormatPr defaultRowHeight="12.75" x14ac:dyDescent="0.2"/>
  <cols>
    <col min="1" max="1" width="11.28515625" customWidth="1"/>
    <col min="3" max="3" width="79.28515625" customWidth="1"/>
    <col min="4" max="4" width="11.140625" customWidth="1"/>
    <col min="5" max="5" width="10" bestFit="1" customWidth="1"/>
    <col min="7" max="7" width="10.7109375" customWidth="1"/>
    <col min="8" max="8" width="10.140625" customWidth="1"/>
    <col min="13" max="13" width="13.7109375" customWidth="1"/>
    <col min="14" max="14" width="11.140625" customWidth="1"/>
  </cols>
  <sheetData>
    <row r="1" spans="1:15" x14ac:dyDescent="0.2">
      <c r="M1" s="106" t="s">
        <v>109</v>
      </c>
      <c r="N1" s="107"/>
      <c r="O1" s="107"/>
    </row>
    <row r="2" spans="1:15" ht="33.75" customHeight="1" x14ac:dyDescent="0.2">
      <c r="B2" s="1"/>
      <c r="M2" s="108" t="s">
        <v>205</v>
      </c>
      <c r="N2" s="109"/>
      <c r="O2" s="109"/>
    </row>
    <row r="3" spans="1:15" x14ac:dyDescent="0.2">
      <c r="B3" s="2"/>
      <c r="M3" s="106" t="s">
        <v>206</v>
      </c>
      <c r="N3" s="107"/>
      <c r="O3" s="107"/>
    </row>
    <row r="4" spans="1:15" x14ac:dyDescent="0.2">
      <c r="B4" s="2"/>
    </row>
    <row r="5" spans="1:15" ht="17.25" x14ac:dyDescent="0.25">
      <c r="B5" s="99" t="s">
        <v>0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</row>
    <row r="6" spans="1:15" ht="17.25" x14ac:dyDescent="0.25">
      <c r="B6" s="99" t="s">
        <v>114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</row>
    <row r="8" spans="1:15" ht="13.5" thickBot="1" x14ac:dyDescent="0.25">
      <c r="B8" s="3"/>
      <c r="N8" s="3" t="s">
        <v>1</v>
      </c>
    </row>
    <row r="9" spans="1:15" ht="15.75" customHeight="1" x14ac:dyDescent="0.25">
      <c r="A9" s="86" t="s">
        <v>112</v>
      </c>
      <c r="B9" s="90" t="s">
        <v>110</v>
      </c>
      <c r="C9" s="95" t="s">
        <v>111</v>
      </c>
      <c r="D9" s="92" t="s">
        <v>2</v>
      </c>
      <c r="E9" s="93"/>
      <c r="F9" s="94"/>
      <c r="G9" s="101" t="s">
        <v>3</v>
      </c>
      <c r="H9" s="101"/>
      <c r="I9" s="101"/>
      <c r="J9" s="101"/>
      <c r="K9" s="101"/>
      <c r="L9" s="101"/>
      <c r="M9" s="101"/>
      <c r="N9" s="102" t="s">
        <v>4</v>
      </c>
    </row>
    <row r="10" spans="1:15" x14ac:dyDescent="0.2">
      <c r="A10" s="87"/>
      <c r="B10" s="91"/>
      <c r="C10" s="96"/>
      <c r="D10" s="98" t="s">
        <v>5</v>
      </c>
      <c r="E10" s="98" t="s">
        <v>6</v>
      </c>
      <c r="F10" s="98"/>
      <c r="G10" s="89" t="s">
        <v>7</v>
      </c>
      <c r="H10" s="98" t="s">
        <v>8</v>
      </c>
      <c r="I10" s="98" t="s">
        <v>6</v>
      </c>
      <c r="J10" s="98"/>
      <c r="K10" s="98" t="s">
        <v>9</v>
      </c>
      <c r="L10" s="98" t="s">
        <v>6</v>
      </c>
      <c r="M10" s="98"/>
      <c r="N10" s="103"/>
    </row>
    <row r="11" spans="1:15" ht="13.5" customHeight="1" x14ac:dyDescent="0.2">
      <c r="A11" s="87"/>
      <c r="B11" s="91"/>
      <c r="C11" s="96"/>
      <c r="D11" s="104"/>
      <c r="E11" s="98" t="s">
        <v>10</v>
      </c>
      <c r="F11" s="98" t="s">
        <v>11</v>
      </c>
      <c r="G11" s="105"/>
      <c r="H11" s="104"/>
      <c r="I11" s="98" t="s">
        <v>10</v>
      </c>
      <c r="J11" s="98" t="s">
        <v>11</v>
      </c>
      <c r="K11" s="98"/>
      <c r="L11" s="89" t="s">
        <v>12</v>
      </c>
      <c r="M11" s="18" t="s">
        <v>13</v>
      </c>
      <c r="N11" s="103"/>
    </row>
    <row r="12" spans="1:15" ht="90.75" customHeight="1" x14ac:dyDescent="0.2">
      <c r="A12" s="88"/>
      <c r="B12" s="91"/>
      <c r="C12" s="97"/>
      <c r="D12" s="104"/>
      <c r="E12" s="98"/>
      <c r="F12" s="98"/>
      <c r="G12" s="105"/>
      <c r="H12" s="104"/>
      <c r="I12" s="98"/>
      <c r="J12" s="98"/>
      <c r="K12" s="98"/>
      <c r="L12" s="89"/>
      <c r="M12" s="18" t="s">
        <v>14</v>
      </c>
      <c r="N12" s="103"/>
    </row>
    <row r="13" spans="1:15" x14ac:dyDescent="0.2">
      <c r="A13" s="19">
        <v>1</v>
      </c>
      <c r="B13" s="20">
        <v>2</v>
      </c>
      <c r="C13" s="20">
        <v>3</v>
      </c>
      <c r="D13" s="20">
        <v>4</v>
      </c>
      <c r="E13" s="20">
        <v>5</v>
      </c>
      <c r="F13" s="20">
        <v>6</v>
      </c>
      <c r="G13" s="20">
        <v>7</v>
      </c>
      <c r="H13" s="20">
        <v>8</v>
      </c>
      <c r="I13" s="20">
        <v>9</v>
      </c>
      <c r="J13" s="20">
        <v>10</v>
      </c>
      <c r="K13" s="20">
        <v>11</v>
      </c>
      <c r="L13" s="20">
        <v>12</v>
      </c>
      <c r="M13" s="20">
        <v>13</v>
      </c>
      <c r="N13" s="60" t="s">
        <v>113</v>
      </c>
    </row>
    <row r="14" spans="1:15" x14ac:dyDescent="0.2">
      <c r="A14" s="84" t="s">
        <v>115</v>
      </c>
      <c r="B14" s="21"/>
      <c r="C14" s="22" t="s">
        <v>15</v>
      </c>
      <c r="D14" s="23">
        <f>SUM(D16:D36)</f>
        <v>8321606</v>
      </c>
      <c r="E14" s="23">
        <f t="shared" ref="E14:M14" si="0">SUM(E16:E36)</f>
        <v>3131200</v>
      </c>
      <c r="F14" s="23">
        <f t="shared" si="0"/>
        <v>246800</v>
      </c>
      <c r="G14" s="23">
        <f t="shared" si="0"/>
        <v>5220683</v>
      </c>
      <c r="H14" s="23">
        <f t="shared" si="0"/>
        <v>929073</v>
      </c>
      <c r="I14" s="23">
        <f t="shared" si="0"/>
        <v>0</v>
      </c>
      <c r="J14" s="23">
        <f t="shared" si="0"/>
        <v>0</v>
      </c>
      <c r="K14" s="23">
        <f t="shared" si="0"/>
        <v>4291610</v>
      </c>
      <c r="L14" s="23">
        <f t="shared" si="0"/>
        <v>3819966</v>
      </c>
      <c r="M14" s="23">
        <f t="shared" si="0"/>
        <v>0</v>
      </c>
      <c r="N14" s="61">
        <f>SUM(D14+G14)</f>
        <v>13542289</v>
      </c>
    </row>
    <row r="15" spans="1:15" x14ac:dyDescent="0.2">
      <c r="A15" s="84" t="s">
        <v>116</v>
      </c>
      <c r="B15" s="21"/>
      <c r="C15" s="78" t="s">
        <v>15</v>
      </c>
      <c r="D15" s="23">
        <f>SUM(D16:D36)</f>
        <v>8321606</v>
      </c>
      <c r="E15" s="23">
        <f t="shared" ref="E15:M15" si="1">SUM(E16:E36)</f>
        <v>3131200</v>
      </c>
      <c r="F15" s="23">
        <f t="shared" si="1"/>
        <v>246800</v>
      </c>
      <c r="G15" s="23">
        <f t="shared" si="1"/>
        <v>5220683</v>
      </c>
      <c r="H15" s="23">
        <f t="shared" si="1"/>
        <v>929073</v>
      </c>
      <c r="I15" s="23">
        <f t="shared" si="1"/>
        <v>0</v>
      </c>
      <c r="J15" s="23">
        <f t="shared" si="1"/>
        <v>0</v>
      </c>
      <c r="K15" s="23">
        <f t="shared" si="1"/>
        <v>4291610</v>
      </c>
      <c r="L15" s="23">
        <f t="shared" si="1"/>
        <v>3819966</v>
      </c>
      <c r="M15" s="23">
        <f t="shared" si="1"/>
        <v>0</v>
      </c>
      <c r="N15" s="63">
        <f t="shared" ref="N15:N93" si="2">SUM(D15+G15)</f>
        <v>13542289</v>
      </c>
    </row>
    <row r="16" spans="1:15" s="4" customFormat="1" x14ac:dyDescent="0.2">
      <c r="A16" s="84" t="s">
        <v>117</v>
      </c>
      <c r="B16" s="24" t="s">
        <v>16</v>
      </c>
      <c r="C16" s="39" t="s">
        <v>195</v>
      </c>
      <c r="D16" s="26">
        <v>4999804</v>
      </c>
      <c r="E16" s="12">
        <v>3131200</v>
      </c>
      <c r="F16" s="12">
        <v>246800</v>
      </c>
      <c r="G16" s="26">
        <f t="shared" ref="G16:G93" si="3">SUM(H16+K16)</f>
        <v>190838</v>
      </c>
      <c r="H16" s="12"/>
      <c r="I16" s="12"/>
      <c r="J16" s="12"/>
      <c r="K16" s="12">
        <v>190838</v>
      </c>
      <c r="L16" s="12">
        <v>190838</v>
      </c>
      <c r="M16" s="12"/>
      <c r="N16" s="63">
        <f t="shared" si="2"/>
        <v>5190642</v>
      </c>
    </row>
    <row r="17" spans="1:15" x14ac:dyDescent="0.2">
      <c r="A17" s="85" t="s">
        <v>119</v>
      </c>
      <c r="B17" s="27" t="s">
        <v>17</v>
      </c>
      <c r="C17" s="28" t="s">
        <v>165</v>
      </c>
      <c r="D17" s="23">
        <v>36000</v>
      </c>
      <c r="E17" s="5"/>
      <c r="F17" s="5"/>
      <c r="G17" s="23">
        <f t="shared" si="3"/>
        <v>0</v>
      </c>
      <c r="H17" s="5"/>
      <c r="I17" s="5"/>
      <c r="J17" s="5"/>
      <c r="K17" s="5"/>
      <c r="L17" s="5"/>
      <c r="M17" s="5"/>
      <c r="N17" s="61">
        <f t="shared" si="2"/>
        <v>36000</v>
      </c>
    </row>
    <row r="18" spans="1:15" hidden="1" x14ac:dyDescent="0.2">
      <c r="A18" s="84" t="s">
        <v>115</v>
      </c>
      <c r="B18" s="29" t="s">
        <v>18</v>
      </c>
      <c r="C18" s="30" t="s">
        <v>19</v>
      </c>
      <c r="D18" s="31"/>
      <c r="E18" s="7"/>
      <c r="F18" s="7"/>
      <c r="G18" s="23">
        <f t="shared" si="3"/>
        <v>0</v>
      </c>
      <c r="H18" s="5"/>
      <c r="I18" s="5"/>
      <c r="J18" s="5"/>
      <c r="K18" s="5"/>
      <c r="L18" s="5"/>
      <c r="M18" s="5"/>
      <c r="N18" s="61">
        <f t="shared" si="2"/>
        <v>0</v>
      </c>
    </row>
    <row r="19" spans="1:15" hidden="1" x14ac:dyDescent="0.2">
      <c r="A19" s="84" t="s">
        <v>115</v>
      </c>
      <c r="B19" s="32" t="s">
        <v>20</v>
      </c>
      <c r="C19" s="33" t="s">
        <v>21</v>
      </c>
      <c r="D19" s="31"/>
      <c r="E19" s="7"/>
      <c r="F19" s="7"/>
      <c r="G19" s="23">
        <f t="shared" si="3"/>
        <v>0</v>
      </c>
      <c r="H19" s="5"/>
      <c r="I19" s="5"/>
      <c r="J19" s="5"/>
      <c r="K19" s="5"/>
      <c r="L19" s="5"/>
      <c r="M19" s="5"/>
      <c r="N19" s="61">
        <f t="shared" si="2"/>
        <v>0</v>
      </c>
    </row>
    <row r="20" spans="1:15" x14ac:dyDescent="0.2">
      <c r="A20" s="84" t="s">
        <v>118</v>
      </c>
      <c r="B20" s="27" t="s">
        <v>22</v>
      </c>
      <c r="C20" s="28" t="s">
        <v>166</v>
      </c>
      <c r="D20" s="23">
        <v>21000</v>
      </c>
      <c r="E20" s="5"/>
      <c r="F20" s="5"/>
      <c r="G20" s="23">
        <f t="shared" si="3"/>
        <v>0</v>
      </c>
      <c r="H20" s="5"/>
      <c r="I20" s="5"/>
      <c r="J20" s="5"/>
      <c r="K20" s="5"/>
      <c r="L20" s="5"/>
      <c r="M20" s="5"/>
      <c r="N20" s="61">
        <f t="shared" si="2"/>
        <v>21000</v>
      </c>
      <c r="O20" s="6"/>
    </row>
    <row r="21" spans="1:15" x14ac:dyDescent="0.2">
      <c r="A21" s="84" t="s">
        <v>121</v>
      </c>
      <c r="B21" s="32" t="s">
        <v>23</v>
      </c>
      <c r="C21" s="70" t="s">
        <v>120</v>
      </c>
      <c r="D21" s="23">
        <v>265700</v>
      </c>
      <c r="E21" s="7"/>
      <c r="F21" s="7"/>
      <c r="G21" s="23">
        <f t="shared" si="3"/>
        <v>0</v>
      </c>
      <c r="H21" s="7"/>
      <c r="I21" s="7"/>
      <c r="J21" s="7"/>
      <c r="K21" s="7"/>
      <c r="L21" s="7"/>
      <c r="M21" s="7"/>
      <c r="N21" s="61">
        <f t="shared" si="2"/>
        <v>265700</v>
      </c>
    </row>
    <row r="22" spans="1:15" ht="15" customHeight="1" x14ac:dyDescent="0.2">
      <c r="A22" s="84" t="s">
        <v>167</v>
      </c>
      <c r="B22" s="27" t="s">
        <v>25</v>
      </c>
      <c r="C22" s="35" t="s">
        <v>26</v>
      </c>
      <c r="D22" s="23"/>
      <c r="E22" s="7"/>
      <c r="F22" s="7"/>
      <c r="G22" s="23">
        <f t="shared" si="3"/>
        <v>3512378</v>
      </c>
      <c r="H22" s="7"/>
      <c r="I22" s="7"/>
      <c r="J22" s="7"/>
      <c r="K22" s="7">
        <v>3512378</v>
      </c>
      <c r="L22" s="7">
        <v>3512378</v>
      </c>
      <c r="M22" s="7"/>
      <c r="N22" s="61">
        <f t="shared" si="2"/>
        <v>3512378</v>
      </c>
    </row>
    <row r="23" spans="1:15" x14ac:dyDescent="0.2">
      <c r="A23" s="84" t="s">
        <v>122</v>
      </c>
      <c r="B23" s="27" t="s">
        <v>27</v>
      </c>
      <c r="C23" s="28" t="s">
        <v>28</v>
      </c>
      <c r="D23" s="23">
        <v>750000</v>
      </c>
      <c r="E23" s="7"/>
      <c r="F23" s="7"/>
      <c r="G23" s="23">
        <f t="shared" si="3"/>
        <v>0</v>
      </c>
      <c r="H23" s="7"/>
      <c r="I23" s="7"/>
      <c r="J23" s="7"/>
      <c r="K23" s="7"/>
      <c r="L23" s="7"/>
      <c r="M23" s="7"/>
      <c r="N23" s="61">
        <f t="shared" si="2"/>
        <v>750000</v>
      </c>
    </row>
    <row r="24" spans="1:15" ht="15" hidden="1" customHeight="1" x14ac:dyDescent="0.2">
      <c r="A24" s="84" t="s">
        <v>115</v>
      </c>
      <c r="B24" s="32" t="s">
        <v>29</v>
      </c>
      <c r="C24" s="28" t="s">
        <v>30</v>
      </c>
      <c r="D24" s="23"/>
      <c r="E24" s="7"/>
      <c r="F24" s="7"/>
      <c r="G24" s="23">
        <f t="shared" si="3"/>
        <v>0</v>
      </c>
      <c r="H24" s="7"/>
      <c r="I24" s="7"/>
      <c r="J24" s="7"/>
      <c r="K24" s="7"/>
      <c r="L24" s="7"/>
      <c r="M24" s="7"/>
      <c r="N24" s="61">
        <f t="shared" si="2"/>
        <v>0</v>
      </c>
    </row>
    <row r="25" spans="1:15" x14ac:dyDescent="0.2">
      <c r="A25" s="84" t="s">
        <v>123</v>
      </c>
      <c r="B25" s="29" t="s">
        <v>31</v>
      </c>
      <c r="C25" s="36" t="s">
        <v>124</v>
      </c>
      <c r="D25" s="23">
        <v>304227</v>
      </c>
      <c r="E25" s="8"/>
      <c r="F25" s="8"/>
      <c r="G25" s="23">
        <f t="shared" si="3"/>
        <v>0</v>
      </c>
      <c r="H25" s="8"/>
      <c r="I25" s="8"/>
      <c r="J25" s="8"/>
      <c r="K25" s="8"/>
      <c r="L25" s="8"/>
      <c r="M25" s="8"/>
      <c r="N25" s="61">
        <f t="shared" si="2"/>
        <v>304227</v>
      </c>
    </row>
    <row r="26" spans="1:15" x14ac:dyDescent="0.2">
      <c r="A26" s="84" t="s">
        <v>126</v>
      </c>
      <c r="B26" s="37" t="s">
        <v>32</v>
      </c>
      <c r="C26" s="36" t="s">
        <v>125</v>
      </c>
      <c r="D26" s="23">
        <v>50000</v>
      </c>
      <c r="E26" s="7"/>
      <c r="F26" s="7"/>
      <c r="G26" s="23">
        <f t="shared" si="3"/>
        <v>0</v>
      </c>
      <c r="H26" s="7"/>
      <c r="I26" s="7"/>
      <c r="J26" s="7"/>
      <c r="K26" s="7"/>
      <c r="L26" s="7"/>
      <c r="M26" s="7"/>
      <c r="N26" s="61">
        <f t="shared" si="2"/>
        <v>50000</v>
      </c>
    </row>
    <row r="27" spans="1:15" x14ac:dyDescent="0.2">
      <c r="A27" s="84" t="s">
        <v>127</v>
      </c>
      <c r="B27" s="37" t="s">
        <v>33</v>
      </c>
      <c r="C27" s="38" t="s">
        <v>128</v>
      </c>
      <c r="D27" s="23"/>
      <c r="E27" s="7"/>
      <c r="F27" s="7"/>
      <c r="G27" s="23">
        <f t="shared" si="3"/>
        <v>116750</v>
      </c>
      <c r="H27" s="7"/>
      <c r="I27" s="7"/>
      <c r="J27" s="7"/>
      <c r="K27" s="7">
        <v>116750</v>
      </c>
      <c r="L27" s="7">
        <v>116750</v>
      </c>
      <c r="M27" s="7"/>
      <c r="N27" s="61">
        <f t="shared" si="2"/>
        <v>116750</v>
      </c>
    </row>
    <row r="28" spans="1:15" x14ac:dyDescent="0.2">
      <c r="A28" s="84" t="s">
        <v>129</v>
      </c>
      <c r="B28" s="37">
        <v>200200</v>
      </c>
      <c r="C28" s="39" t="s">
        <v>34</v>
      </c>
      <c r="D28" s="23"/>
      <c r="E28" s="7"/>
      <c r="F28" s="7"/>
      <c r="G28" s="23">
        <f t="shared" si="3"/>
        <v>77831</v>
      </c>
      <c r="H28" s="7">
        <v>77831</v>
      </c>
      <c r="I28" s="7"/>
      <c r="J28" s="7"/>
      <c r="K28" s="7"/>
      <c r="L28" s="7"/>
      <c r="M28" s="7"/>
      <c r="N28" s="61">
        <f t="shared" si="2"/>
        <v>77831</v>
      </c>
    </row>
    <row r="29" spans="1:15" x14ac:dyDescent="0.2">
      <c r="A29" s="84" t="s">
        <v>130</v>
      </c>
      <c r="B29" s="27">
        <v>240601</v>
      </c>
      <c r="C29" s="28" t="s">
        <v>35</v>
      </c>
      <c r="D29" s="23"/>
      <c r="E29" s="7"/>
      <c r="F29" s="7"/>
      <c r="G29" s="23">
        <f t="shared" si="3"/>
        <v>633836</v>
      </c>
      <c r="H29" s="7">
        <v>254192</v>
      </c>
      <c r="I29" s="7"/>
      <c r="J29" s="7"/>
      <c r="K29" s="7">
        <v>379644</v>
      </c>
      <c r="L29" s="7"/>
      <c r="M29" s="7"/>
      <c r="N29" s="61">
        <f t="shared" si="2"/>
        <v>633836</v>
      </c>
    </row>
    <row r="30" spans="1:15" ht="22.5" x14ac:dyDescent="0.2">
      <c r="A30" s="85" t="s">
        <v>131</v>
      </c>
      <c r="B30" s="32">
        <v>240900</v>
      </c>
      <c r="C30" s="38" t="s">
        <v>36</v>
      </c>
      <c r="D30" s="23"/>
      <c r="E30" s="7"/>
      <c r="F30" s="7"/>
      <c r="G30" s="23">
        <f t="shared" si="3"/>
        <v>689050</v>
      </c>
      <c r="H30" s="7">
        <v>597050</v>
      </c>
      <c r="I30" s="7"/>
      <c r="J30" s="7"/>
      <c r="K30" s="7">
        <v>92000</v>
      </c>
      <c r="L30" s="7"/>
      <c r="M30" s="7"/>
      <c r="N30" s="61">
        <f t="shared" si="2"/>
        <v>689050</v>
      </c>
    </row>
    <row r="31" spans="1:15" x14ac:dyDescent="0.2">
      <c r="A31" s="85" t="s">
        <v>168</v>
      </c>
      <c r="B31" s="29">
        <v>250404</v>
      </c>
      <c r="C31" s="74" t="s">
        <v>196</v>
      </c>
      <c r="D31" s="76">
        <v>100000</v>
      </c>
      <c r="E31" s="7"/>
      <c r="F31" s="7"/>
      <c r="G31" s="23">
        <f t="shared" si="3"/>
        <v>0</v>
      </c>
      <c r="H31" s="7"/>
      <c r="I31" s="7"/>
      <c r="J31" s="7"/>
      <c r="K31" s="7"/>
      <c r="L31" s="7"/>
      <c r="M31" s="7"/>
      <c r="N31" s="61">
        <f t="shared" si="2"/>
        <v>100000</v>
      </c>
    </row>
    <row r="32" spans="1:15" x14ac:dyDescent="0.2">
      <c r="A32" s="85" t="s">
        <v>169</v>
      </c>
      <c r="B32" s="29">
        <v>250404</v>
      </c>
      <c r="C32" s="74" t="s">
        <v>197</v>
      </c>
      <c r="D32" s="76">
        <v>118800</v>
      </c>
      <c r="E32" s="7"/>
      <c r="F32" s="7"/>
      <c r="G32" s="23">
        <f t="shared" si="3"/>
        <v>0</v>
      </c>
      <c r="H32" s="7"/>
      <c r="I32" s="7"/>
      <c r="J32" s="7"/>
      <c r="K32" s="7"/>
      <c r="L32" s="7"/>
      <c r="M32" s="7"/>
      <c r="N32" s="61">
        <f t="shared" si="2"/>
        <v>118800</v>
      </c>
    </row>
    <row r="33" spans="1:14" x14ac:dyDescent="0.2">
      <c r="A33" s="85" t="s">
        <v>170</v>
      </c>
      <c r="B33" s="29">
        <v>250404</v>
      </c>
      <c r="C33" s="39" t="s">
        <v>198</v>
      </c>
      <c r="D33" s="76">
        <v>584375</v>
      </c>
      <c r="E33" s="7"/>
      <c r="F33" s="7"/>
      <c r="G33" s="23">
        <f t="shared" si="3"/>
        <v>0</v>
      </c>
      <c r="H33" s="7"/>
      <c r="I33" s="7"/>
      <c r="J33" s="7"/>
      <c r="K33" s="7"/>
      <c r="L33" s="7"/>
      <c r="M33" s="7"/>
      <c r="N33" s="61">
        <f t="shared" si="2"/>
        <v>584375</v>
      </c>
    </row>
    <row r="34" spans="1:14" x14ac:dyDescent="0.2">
      <c r="A34" s="85" t="s">
        <v>171</v>
      </c>
      <c r="B34" s="29">
        <v>250404</v>
      </c>
      <c r="C34" s="39" t="s">
        <v>199</v>
      </c>
      <c r="D34" s="76">
        <v>931700</v>
      </c>
      <c r="E34" s="7"/>
      <c r="F34" s="7"/>
      <c r="G34" s="23">
        <f t="shared" si="3"/>
        <v>0</v>
      </c>
      <c r="H34" s="7"/>
      <c r="I34" s="7"/>
      <c r="J34" s="7"/>
      <c r="K34" s="7"/>
      <c r="L34" s="7"/>
      <c r="M34" s="7"/>
      <c r="N34" s="61">
        <f t="shared" si="2"/>
        <v>931700</v>
      </c>
    </row>
    <row r="35" spans="1:14" x14ac:dyDescent="0.2">
      <c r="A35" s="85" t="s">
        <v>172</v>
      </c>
      <c r="B35" s="29">
        <v>250404</v>
      </c>
      <c r="C35" s="74" t="s">
        <v>200</v>
      </c>
      <c r="D35" s="76">
        <v>120000</v>
      </c>
      <c r="E35" s="7"/>
      <c r="F35" s="7"/>
      <c r="G35" s="23">
        <f t="shared" si="3"/>
        <v>0</v>
      </c>
      <c r="H35" s="7"/>
      <c r="I35" s="7"/>
      <c r="J35" s="7"/>
      <c r="K35" s="7"/>
      <c r="L35" s="7"/>
      <c r="M35" s="7"/>
      <c r="N35" s="61">
        <f t="shared" si="2"/>
        <v>120000</v>
      </c>
    </row>
    <row r="36" spans="1:14" x14ac:dyDescent="0.2">
      <c r="A36" s="85" t="s">
        <v>173</v>
      </c>
      <c r="B36" s="29">
        <v>250404</v>
      </c>
      <c r="C36" s="75" t="s">
        <v>201</v>
      </c>
      <c r="D36" s="77">
        <v>40000</v>
      </c>
      <c r="E36" s="7"/>
      <c r="F36" s="7"/>
      <c r="G36" s="23">
        <f t="shared" si="3"/>
        <v>0</v>
      </c>
      <c r="H36" s="7"/>
      <c r="I36" s="7"/>
      <c r="J36" s="7"/>
      <c r="K36" s="7"/>
      <c r="L36" s="7"/>
      <c r="M36" s="7"/>
      <c r="N36" s="61">
        <f t="shared" si="2"/>
        <v>40000</v>
      </c>
    </row>
    <row r="37" spans="1:14" x14ac:dyDescent="0.2">
      <c r="A37" s="59">
        <v>1000000</v>
      </c>
      <c r="B37" s="41"/>
      <c r="C37" s="22" t="s">
        <v>37</v>
      </c>
      <c r="D37" s="31">
        <f>SUM(D39:D48)</f>
        <v>128049221</v>
      </c>
      <c r="E37" s="31">
        <f t="shared" ref="E37:M37" si="4">SUM(E39:E48)</f>
        <v>73730065</v>
      </c>
      <c r="F37" s="31">
        <f t="shared" si="4"/>
        <v>17943800</v>
      </c>
      <c r="G37" s="23">
        <f t="shared" si="3"/>
        <v>9654690</v>
      </c>
      <c r="H37" s="31">
        <f t="shared" si="4"/>
        <v>5975116</v>
      </c>
      <c r="I37" s="31">
        <f t="shared" si="4"/>
        <v>513844</v>
      </c>
      <c r="J37" s="31">
        <f t="shared" si="4"/>
        <v>283395</v>
      </c>
      <c r="K37" s="31">
        <f t="shared" si="4"/>
        <v>3679574</v>
      </c>
      <c r="L37" s="31">
        <f t="shared" si="4"/>
        <v>3674574</v>
      </c>
      <c r="M37" s="31">
        <f t="shared" si="4"/>
        <v>0</v>
      </c>
      <c r="N37" s="61">
        <f t="shared" si="2"/>
        <v>137703911</v>
      </c>
    </row>
    <row r="38" spans="1:14" x14ac:dyDescent="0.2">
      <c r="A38" s="59">
        <v>1010000</v>
      </c>
      <c r="B38" s="41"/>
      <c r="C38" s="78" t="s">
        <v>37</v>
      </c>
      <c r="D38" s="31">
        <f>SUM(D39:D48)</f>
        <v>128049221</v>
      </c>
      <c r="E38" s="31">
        <f t="shared" ref="E38:M38" si="5">SUM(E39:E48)</f>
        <v>73730065</v>
      </c>
      <c r="F38" s="31">
        <f t="shared" si="5"/>
        <v>17943800</v>
      </c>
      <c r="G38" s="31">
        <f t="shared" si="5"/>
        <v>9654690</v>
      </c>
      <c r="H38" s="31">
        <f t="shared" si="5"/>
        <v>5975116</v>
      </c>
      <c r="I38" s="31">
        <f t="shared" si="5"/>
        <v>513844</v>
      </c>
      <c r="J38" s="31">
        <f t="shared" si="5"/>
        <v>283395</v>
      </c>
      <c r="K38" s="31">
        <f t="shared" si="5"/>
        <v>3679574</v>
      </c>
      <c r="L38" s="31">
        <f t="shared" si="5"/>
        <v>3674574</v>
      </c>
      <c r="M38" s="31">
        <f t="shared" si="5"/>
        <v>0</v>
      </c>
      <c r="N38" s="61">
        <f t="shared" si="2"/>
        <v>137703911</v>
      </c>
    </row>
    <row r="39" spans="1:14" s="4" customFormat="1" x14ac:dyDescent="0.2">
      <c r="A39" s="59">
        <v>1010220</v>
      </c>
      <c r="B39" s="24" t="s">
        <v>16</v>
      </c>
      <c r="C39" s="39" t="s">
        <v>204</v>
      </c>
      <c r="D39" s="11">
        <v>218474</v>
      </c>
      <c r="E39" s="11">
        <v>157200</v>
      </c>
      <c r="F39" s="11"/>
      <c r="G39" s="26">
        <f t="shared" si="3"/>
        <v>0</v>
      </c>
      <c r="H39" s="11"/>
      <c r="I39" s="11"/>
      <c r="J39" s="11"/>
      <c r="K39" s="11"/>
      <c r="L39" s="11"/>
      <c r="M39" s="11"/>
      <c r="N39" s="63">
        <f t="shared" si="2"/>
        <v>218474</v>
      </c>
    </row>
    <row r="40" spans="1:14" x14ac:dyDescent="0.2">
      <c r="A40" s="59">
        <v>1011010</v>
      </c>
      <c r="B40" s="29" t="s">
        <v>38</v>
      </c>
      <c r="C40" s="33" t="s">
        <v>132</v>
      </c>
      <c r="D40" s="7">
        <v>49789442</v>
      </c>
      <c r="E40" s="7">
        <v>27913671</v>
      </c>
      <c r="F40" s="7">
        <v>7829000</v>
      </c>
      <c r="G40" s="23">
        <f t="shared" si="3"/>
        <v>5515883</v>
      </c>
      <c r="H40" s="5">
        <v>4494190</v>
      </c>
      <c r="I40" s="5">
        <v>28440</v>
      </c>
      <c r="J40" s="5">
        <v>3155</v>
      </c>
      <c r="K40" s="5">
        <v>1021693</v>
      </c>
      <c r="L40" s="5">
        <v>1021693</v>
      </c>
      <c r="M40" s="7"/>
      <c r="N40" s="61">
        <f t="shared" si="2"/>
        <v>55305325</v>
      </c>
    </row>
    <row r="41" spans="1:14" ht="22.5" x14ac:dyDescent="0.2">
      <c r="A41" s="59">
        <v>1011020</v>
      </c>
      <c r="B41" s="29" t="s">
        <v>39</v>
      </c>
      <c r="C41" s="38" t="s">
        <v>140</v>
      </c>
      <c r="D41" s="7">
        <v>66338829</v>
      </c>
      <c r="E41" s="7">
        <v>38538911</v>
      </c>
      <c r="F41" s="7">
        <v>8585400</v>
      </c>
      <c r="G41" s="23">
        <f t="shared" si="3"/>
        <v>3602751</v>
      </c>
      <c r="H41" s="5">
        <v>1190576</v>
      </c>
      <c r="I41" s="5">
        <v>443904</v>
      </c>
      <c r="J41" s="5">
        <v>261300</v>
      </c>
      <c r="K41" s="7">
        <v>2412175</v>
      </c>
      <c r="L41" s="7">
        <v>2412175</v>
      </c>
      <c r="M41" s="7"/>
      <c r="N41" s="61">
        <f t="shared" si="2"/>
        <v>69941580</v>
      </c>
    </row>
    <row r="42" spans="1:14" x14ac:dyDescent="0.2">
      <c r="A42" s="59">
        <v>1011030</v>
      </c>
      <c r="B42" s="29" t="s">
        <v>40</v>
      </c>
      <c r="C42" s="33" t="s">
        <v>133</v>
      </c>
      <c r="D42" s="7">
        <v>1090990</v>
      </c>
      <c r="E42" s="7">
        <v>642179</v>
      </c>
      <c r="F42" s="7">
        <v>215700</v>
      </c>
      <c r="G42" s="23">
        <f t="shared" si="3"/>
        <v>20540</v>
      </c>
      <c r="H42" s="5">
        <v>20540</v>
      </c>
      <c r="I42" s="5"/>
      <c r="J42" s="5">
        <v>2710</v>
      </c>
      <c r="K42" s="5"/>
      <c r="L42" s="7"/>
      <c r="M42" s="7"/>
      <c r="N42" s="61">
        <f t="shared" si="2"/>
        <v>1111530</v>
      </c>
    </row>
    <row r="43" spans="1:14" x14ac:dyDescent="0.2">
      <c r="A43" s="59">
        <v>1011100</v>
      </c>
      <c r="B43" s="29" t="s">
        <v>41</v>
      </c>
      <c r="C43" s="38" t="s">
        <v>134</v>
      </c>
      <c r="D43" s="7">
        <v>6779069</v>
      </c>
      <c r="E43" s="7">
        <v>4216535</v>
      </c>
      <c r="F43" s="7">
        <v>888600</v>
      </c>
      <c r="G43" s="23">
        <f t="shared" si="3"/>
        <v>337610</v>
      </c>
      <c r="H43" s="5">
        <v>262610</v>
      </c>
      <c r="I43" s="5">
        <v>41500</v>
      </c>
      <c r="J43" s="5">
        <v>9430</v>
      </c>
      <c r="K43" s="7">
        <v>75000</v>
      </c>
      <c r="L43" s="7">
        <v>70000</v>
      </c>
      <c r="M43" s="7"/>
      <c r="N43" s="61">
        <f t="shared" si="2"/>
        <v>7116679</v>
      </c>
    </row>
    <row r="44" spans="1:14" x14ac:dyDescent="0.2">
      <c r="A44" s="59">
        <v>1011170</v>
      </c>
      <c r="B44" s="29" t="s">
        <v>42</v>
      </c>
      <c r="C44" s="38" t="s">
        <v>135</v>
      </c>
      <c r="D44" s="7">
        <v>1246238</v>
      </c>
      <c r="E44" s="7">
        <v>660826</v>
      </c>
      <c r="F44" s="7">
        <v>247200</v>
      </c>
      <c r="G44" s="23">
        <f t="shared" si="3"/>
        <v>8820</v>
      </c>
      <c r="H44" s="5">
        <v>7200</v>
      </c>
      <c r="I44" s="5"/>
      <c r="J44" s="5">
        <v>6800</v>
      </c>
      <c r="K44" s="7">
        <v>1620</v>
      </c>
      <c r="L44" s="7">
        <v>1620</v>
      </c>
      <c r="M44" s="7"/>
      <c r="N44" s="61">
        <f t="shared" si="2"/>
        <v>1255058</v>
      </c>
    </row>
    <row r="45" spans="1:14" x14ac:dyDescent="0.2">
      <c r="A45" s="59">
        <v>1011190</v>
      </c>
      <c r="B45" s="29" t="s">
        <v>43</v>
      </c>
      <c r="C45" s="38" t="s">
        <v>136</v>
      </c>
      <c r="D45" s="7">
        <v>1187309</v>
      </c>
      <c r="E45" s="7">
        <v>770719</v>
      </c>
      <c r="F45" s="7"/>
      <c r="G45" s="23">
        <f t="shared" si="3"/>
        <v>99086</v>
      </c>
      <c r="H45" s="7"/>
      <c r="I45" s="7"/>
      <c r="J45" s="7"/>
      <c r="K45" s="7">
        <v>99086</v>
      </c>
      <c r="L45" s="7">
        <v>99086</v>
      </c>
      <c r="M45" s="7"/>
      <c r="N45" s="61">
        <f t="shared" si="2"/>
        <v>1286395</v>
      </c>
    </row>
    <row r="46" spans="1:14" x14ac:dyDescent="0.2">
      <c r="A46" s="59">
        <v>1011200</v>
      </c>
      <c r="B46" s="29" t="s">
        <v>44</v>
      </c>
      <c r="C46" s="38" t="s">
        <v>137</v>
      </c>
      <c r="D46" s="7">
        <v>205892</v>
      </c>
      <c r="E46" s="7">
        <v>149603</v>
      </c>
      <c r="F46" s="7"/>
      <c r="G46" s="23">
        <f t="shared" si="3"/>
        <v>0</v>
      </c>
      <c r="H46" s="7"/>
      <c r="I46" s="7"/>
      <c r="J46" s="7"/>
      <c r="K46" s="7"/>
      <c r="L46" s="7"/>
      <c r="M46" s="7"/>
      <c r="N46" s="61">
        <f t="shared" si="2"/>
        <v>205892</v>
      </c>
    </row>
    <row r="47" spans="1:14" x14ac:dyDescent="0.2">
      <c r="A47" s="59">
        <v>1011210</v>
      </c>
      <c r="B47" s="29" t="s">
        <v>45</v>
      </c>
      <c r="C47" s="33" t="s">
        <v>138</v>
      </c>
      <c r="D47" s="7">
        <v>1120578</v>
      </c>
      <c r="E47" s="7">
        <v>680421</v>
      </c>
      <c r="F47" s="7">
        <v>177900</v>
      </c>
      <c r="G47" s="23">
        <f t="shared" si="3"/>
        <v>70000</v>
      </c>
      <c r="H47" s="7"/>
      <c r="I47" s="7"/>
      <c r="J47" s="7"/>
      <c r="K47" s="7">
        <v>70000</v>
      </c>
      <c r="L47" s="7">
        <v>70000</v>
      </c>
      <c r="M47" s="7"/>
      <c r="N47" s="61">
        <f t="shared" si="2"/>
        <v>1190578</v>
      </c>
    </row>
    <row r="48" spans="1:14" ht="22.5" x14ac:dyDescent="0.2">
      <c r="A48" s="59">
        <v>1011260</v>
      </c>
      <c r="B48" s="29" t="s">
        <v>46</v>
      </c>
      <c r="C48" s="30" t="s">
        <v>139</v>
      </c>
      <c r="D48" s="7">
        <v>72400</v>
      </c>
      <c r="E48" s="7"/>
      <c r="F48" s="7"/>
      <c r="G48" s="23">
        <f t="shared" si="3"/>
        <v>0</v>
      </c>
      <c r="H48" s="7"/>
      <c r="I48" s="7"/>
      <c r="J48" s="7"/>
      <c r="K48" s="7"/>
      <c r="L48" s="7"/>
      <c r="M48" s="7"/>
      <c r="N48" s="61">
        <f t="shared" si="2"/>
        <v>72400</v>
      </c>
    </row>
    <row r="49" spans="1:14" x14ac:dyDescent="0.2">
      <c r="A49" s="59">
        <v>1100000</v>
      </c>
      <c r="B49" s="21"/>
      <c r="C49" s="22" t="s">
        <v>47</v>
      </c>
      <c r="D49" s="31">
        <f>SUM(D51:D59)</f>
        <v>4691331</v>
      </c>
      <c r="E49" s="31">
        <f>SUM(E51:E59)</f>
        <v>2632900</v>
      </c>
      <c r="F49" s="31">
        <f>SUM(F51:F59)</f>
        <v>851400</v>
      </c>
      <c r="G49" s="23">
        <f t="shared" si="3"/>
        <v>680000</v>
      </c>
      <c r="H49" s="31">
        <f t="shared" ref="H49:M49" si="6">SUM(H51:H59)</f>
        <v>100000</v>
      </c>
      <c r="I49" s="31">
        <f t="shared" si="6"/>
        <v>0</v>
      </c>
      <c r="J49" s="31">
        <f t="shared" si="6"/>
        <v>27500</v>
      </c>
      <c r="K49" s="31">
        <f t="shared" si="6"/>
        <v>580000</v>
      </c>
      <c r="L49" s="31">
        <f t="shared" si="6"/>
        <v>580000</v>
      </c>
      <c r="M49" s="31">
        <f t="shared" si="6"/>
        <v>0</v>
      </c>
      <c r="N49" s="61">
        <f t="shared" si="2"/>
        <v>5371331</v>
      </c>
    </row>
    <row r="50" spans="1:14" x14ac:dyDescent="0.2">
      <c r="A50" s="59">
        <v>1110000</v>
      </c>
      <c r="B50" s="21"/>
      <c r="C50" s="78" t="s">
        <v>47</v>
      </c>
      <c r="D50" s="31">
        <f>SUM(D51:D59)</f>
        <v>4691331</v>
      </c>
      <c r="E50" s="31">
        <f t="shared" ref="E50:M50" si="7">SUM(E51:E59)</f>
        <v>2632900</v>
      </c>
      <c r="F50" s="31">
        <f t="shared" si="7"/>
        <v>851400</v>
      </c>
      <c r="G50" s="31">
        <f t="shared" si="7"/>
        <v>680000</v>
      </c>
      <c r="H50" s="31">
        <f t="shared" si="7"/>
        <v>100000</v>
      </c>
      <c r="I50" s="31">
        <f t="shared" si="7"/>
        <v>0</v>
      </c>
      <c r="J50" s="31">
        <f t="shared" si="7"/>
        <v>27500</v>
      </c>
      <c r="K50" s="31">
        <f t="shared" si="7"/>
        <v>580000</v>
      </c>
      <c r="L50" s="31">
        <f t="shared" si="7"/>
        <v>580000</v>
      </c>
      <c r="M50" s="31">
        <f t="shared" si="7"/>
        <v>0</v>
      </c>
      <c r="N50" s="61">
        <f t="shared" si="2"/>
        <v>5371331</v>
      </c>
    </row>
    <row r="51" spans="1:14" s="4" customFormat="1" ht="22.5" x14ac:dyDescent="0.2">
      <c r="A51" s="59">
        <v>1110220</v>
      </c>
      <c r="B51" s="24" t="s">
        <v>16</v>
      </c>
      <c r="C51" s="30" t="s">
        <v>141</v>
      </c>
      <c r="D51" s="11">
        <v>433689</v>
      </c>
      <c r="E51" s="11">
        <v>242400</v>
      </c>
      <c r="F51" s="11">
        <v>55800</v>
      </c>
      <c r="G51" s="26">
        <f t="shared" si="3"/>
        <v>0</v>
      </c>
      <c r="H51" s="11"/>
      <c r="I51" s="11"/>
      <c r="J51" s="11"/>
      <c r="K51" s="11"/>
      <c r="L51" s="11"/>
      <c r="M51" s="11"/>
      <c r="N51" s="63">
        <f t="shared" si="2"/>
        <v>433689</v>
      </c>
    </row>
    <row r="52" spans="1:14" s="4" customFormat="1" hidden="1" x14ac:dyDescent="0.2">
      <c r="A52" s="59">
        <v>1110000</v>
      </c>
      <c r="B52" s="43"/>
      <c r="C52" s="44"/>
      <c r="D52" s="5"/>
      <c r="E52" s="5"/>
      <c r="F52" s="5"/>
      <c r="G52" s="26">
        <f t="shared" si="3"/>
        <v>0</v>
      </c>
      <c r="H52" s="11"/>
      <c r="I52" s="11"/>
      <c r="J52" s="11"/>
      <c r="K52" s="11"/>
      <c r="L52" s="11"/>
      <c r="M52" s="11"/>
      <c r="N52" s="63">
        <f t="shared" si="2"/>
        <v>0</v>
      </c>
    </row>
    <row r="53" spans="1:14" s="4" customFormat="1" x14ac:dyDescent="0.2">
      <c r="A53" s="59">
        <v>1113830</v>
      </c>
      <c r="B53" s="43" t="s">
        <v>18</v>
      </c>
      <c r="C53" s="25" t="s">
        <v>19</v>
      </c>
      <c r="D53" s="7">
        <v>363648</v>
      </c>
      <c r="E53" s="7">
        <v>236300</v>
      </c>
      <c r="F53" s="7">
        <v>28400</v>
      </c>
      <c r="G53" s="26">
        <f t="shared" si="3"/>
        <v>0</v>
      </c>
      <c r="H53" s="12"/>
      <c r="I53" s="12"/>
      <c r="J53" s="12"/>
      <c r="K53" s="12"/>
      <c r="L53" s="12"/>
      <c r="M53" s="12"/>
      <c r="N53" s="63">
        <f t="shared" si="2"/>
        <v>363648</v>
      </c>
    </row>
    <row r="54" spans="1:14" s="4" customFormat="1" hidden="1" x14ac:dyDescent="0.2">
      <c r="A54" s="59">
        <v>1110000</v>
      </c>
      <c r="B54" s="45" t="s">
        <v>20</v>
      </c>
      <c r="C54" s="46" t="s">
        <v>21</v>
      </c>
      <c r="D54" s="7"/>
      <c r="E54" s="7"/>
      <c r="F54" s="7"/>
      <c r="G54" s="26">
        <f t="shared" si="3"/>
        <v>0</v>
      </c>
      <c r="H54" s="12"/>
      <c r="I54" s="12"/>
      <c r="J54" s="12"/>
      <c r="K54" s="12"/>
      <c r="L54" s="12"/>
      <c r="M54" s="12"/>
      <c r="N54" s="63">
        <f t="shared" si="2"/>
        <v>0</v>
      </c>
    </row>
    <row r="55" spans="1:14" s="4" customFormat="1" x14ac:dyDescent="0.2">
      <c r="A55" s="59">
        <v>1113850</v>
      </c>
      <c r="B55" s="43" t="s">
        <v>48</v>
      </c>
      <c r="C55" s="47" t="s">
        <v>142</v>
      </c>
      <c r="D55" s="12">
        <v>22080</v>
      </c>
      <c r="E55" s="12"/>
      <c r="F55" s="12"/>
      <c r="G55" s="26">
        <f>SUM(H55+K55)</f>
        <v>0</v>
      </c>
      <c r="H55" s="11"/>
      <c r="I55" s="11"/>
      <c r="J55" s="11"/>
      <c r="K55" s="11"/>
      <c r="L55" s="11"/>
      <c r="M55" s="11"/>
      <c r="N55" s="63">
        <f>SUM(D55+G55)</f>
        <v>22080</v>
      </c>
    </row>
    <row r="56" spans="1:14" s="4" customFormat="1" x14ac:dyDescent="0.2">
      <c r="A56" s="59">
        <v>1113880</v>
      </c>
      <c r="B56" s="43" t="s">
        <v>49</v>
      </c>
      <c r="C56" s="44" t="s">
        <v>144</v>
      </c>
      <c r="D56" s="12">
        <v>100000</v>
      </c>
      <c r="E56" s="12"/>
      <c r="F56" s="12"/>
      <c r="G56" s="26">
        <f>SUM(H56+K56)</f>
        <v>0</v>
      </c>
      <c r="H56" s="11"/>
      <c r="I56" s="11"/>
      <c r="J56" s="11"/>
      <c r="K56" s="11"/>
      <c r="L56" s="11"/>
      <c r="M56" s="11"/>
      <c r="N56" s="63">
        <f>SUM(D56+G56)</f>
        <v>100000</v>
      </c>
    </row>
    <row r="57" spans="1:14" s="4" customFormat="1" ht="22.5" x14ac:dyDescent="0.2">
      <c r="A57" s="59">
        <v>1115010</v>
      </c>
      <c r="B57" s="43">
        <v>130102</v>
      </c>
      <c r="C57" s="46" t="s">
        <v>143</v>
      </c>
      <c r="D57" s="11">
        <v>25000</v>
      </c>
      <c r="E57" s="11"/>
      <c r="F57" s="11"/>
      <c r="G57" s="26">
        <f>SUM(H57+K57)</f>
        <v>0</v>
      </c>
      <c r="H57" s="11"/>
      <c r="I57" s="11"/>
      <c r="J57" s="11"/>
      <c r="K57" s="11"/>
      <c r="L57" s="11"/>
      <c r="M57" s="11"/>
      <c r="N57" s="63">
        <f>SUM(D57+G57)</f>
        <v>25000</v>
      </c>
    </row>
    <row r="58" spans="1:14" s="4" customFormat="1" x14ac:dyDescent="0.2">
      <c r="A58" s="59">
        <v>1115050</v>
      </c>
      <c r="B58" s="43">
        <v>130107</v>
      </c>
      <c r="C58" s="46" t="s">
        <v>50</v>
      </c>
      <c r="D58" s="7">
        <v>3178896</v>
      </c>
      <c r="E58" s="7">
        <v>1820200</v>
      </c>
      <c r="F58" s="7">
        <v>671000</v>
      </c>
      <c r="G58" s="26">
        <f>SUM(H58+K58)</f>
        <v>680000</v>
      </c>
      <c r="H58" s="11">
        <v>100000</v>
      </c>
      <c r="I58" s="11"/>
      <c r="J58" s="11">
        <v>27500</v>
      </c>
      <c r="K58" s="11">
        <v>580000</v>
      </c>
      <c r="L58" s="11">
        <v>580000</v>
      </c>
      <c r="M58" s="11"/>
      <c r="N58" s="63">
        <f>SUM(D58+G58)</f>
        <v>3858896</v>
      </c>
    </row>
    <row r="59" spans="1:14" s="4" customFormat="1" x14ac:dyDescent="0.2">
      <c r="A59" s="59">
        <v>1115060</v>
      </c>
      <c r="B59" s="43">
        <v>130110</v>
      </c>
      <c r="C59" s="46" t="s">
        <v>51</v>
      </c>
      <c r="D59" s="7">
        <v>568018</v>
      </c>
      <c r="E59" s="7">
        <v>334000</v>
      </c>
      <c r="F59" s="7">
        <v>96200</v>
      </c>
      <c r="G59" s="26">
        <f>SUM(H59+K59)</f>
        <v>0</v>
      </c>
      <c r="H59" s="11"/>
      <c r="I59" s="11"/>
      <c r="J59" s="11"/>
      <c r="K59" s="11"/>
      <c r="L59" s="11"/>
      <c r="M59" s="11"/>
      <c r="N59" s="63">
        <f>SUM(D59+G59)</f>
        <v>568018</v>
      </c>
    </row>
    <row r="60" spans="1:14" x14ac:dyDescent="0.2">
      <c r="A60" s="73">
        <v>1400000</v>
      </c>
      <c r="B60" s="21"/>
      <c r="C60" s="22" t="s">
        <v>164</v>
      </c>
      <c r="D60" s="31">
        <f>SUM(D61+D80+D85+D87+D89)</f>
        <v>93782249</v>
      </c>
      <c r="E60" s="31">
        <f t="shared" ref="E60:M60" si="8">SUM(E61+E80+E85+E87+E89)</f>
        <v>57305500</v>
      </c>
      <c r="F60" s="31">
        <f t="shared" si="8"/>
        <v>9007600</v>
      </c>
      <c r="G60" s="31">
        <f t="shared" si="8"/>
        <v>7276281</v>
      </c>
      <c r="H60" s="31">
        <f t="shared" si="8"/>
        <v>2747500</v>
      </c>
      <c r="I60" s="31">
        <f t="shared" si="8"/>
        <v>1247700</v>
      </c>
      <c r="J60" s="31">
        <f t="shared" si="8"/>
        <v>243700</v>
      </c>
      <c r="K60" s="31">
        <f t="shared" si="8"/>
        <v>4528781</v>
      </c>
      <c r="L60" s="31">
        <f t="shared" si="8"/>
        <v>4528781</v>
      </c>
      <c r="M60" s="31">
        <f t="shared" si="8"/>
        <v>0</v>
      </c>
      <c r="N60" s="61">
        <f t="shared" si="2"/>
        <v>101058530</v>
      </c>
    </row>
    <row r="61" spans="1:14" x14ac:dyDescent="0.2">
      <c r="A61" s="59">
        <v>1410000</v>
      </c>
      <c r="B61" s="21"/>
      <c r="C61" s="71" t="s">
        <v>164</v>
      </c>
      <c r="D61" s="31">
        <f>SUM(D62:D79)</f>
        <v>93782249</v>
      </c>
      <c r="E61" s="31">
        <f t="shared" ref="E61:M61" si="9">SUM(E62:E79)</f>
        <v>57305500</v>
      </c>
      <c r="F61" s="31">
        <f t="shared" si="9"/>
        <v>9007600</v>
      </c>
      <c r="G61" s="31">
        <f t="shared" si="9"/>
        <v>7276281</v>
      </c>
      <c r="H61" s="31">
        <f t="shared" si="9"/>
        <v>2747500</v>
      </c>
      <c r="I61" s="31">
        <f t="shared" si="9"/>
        <v>1247700</v>
      </c>
      <c r="J61" s="31">
        <f t="shared" si="9"/>
        <v>243700</v>
      </c>
      <c r="K61" s="31">
        <f t="shared" si="9"/>
        <v>4528781</v>
      </c>
      <c r="L61" s="31">
        <f t="shared" si="9"/>
        <v>4528781</v>
      </c>
      <c r="M61" s="31">
        <f t="shared" si="9"/>
        <v>0</v>
      </c>
      <c r="N61" s="61">
        <f t="shared" si="2"/>
        <v>101058530</v>
      </c>
    </row>
    <row r="62" spans="1:14" s="4" customFormat="1" x14ac:dyDescent="0.2">
      <c r="A62" s="62">
        <v>1410220</v>
      </c>
      <c r="B62" s="24" t="s">
        <v>16</v>
      </c>
      <c r="C62" s="25" t="s">
        <v>202</v>
      </c>
      <c r="D62" s="11">
        <v>386543</v>
      </c>
      <c r="E62" s="11">
        <v>215400</v>
      </c>
      <c r="F62" s="11">
        <v>21300</v>
      </c>
      <c r="G62" s="26">
        <f t="shared" si="3"/>
        <v>126000</v>
      </c>
      <c r="H62" s="11"/>
      <c r="I62" s="11"/>
      <c r="J62" s="11"/>
      <c r="K62" s="11">
        <v>126000</v>
      </c>
      <c r="L62" s="11">
        <v>126000</v>
      </c>
      <c r="M62" s="11"/>
      <c r="N62" s="63">
        <f t="shared" si="2"/>
        <v>512543</v>
      </c>
    </row>
    <row r="63" spans="1:14" x14ac:dyDescent="0.2">
      <c r="A63" s="59">
        <v>1412010</v>
      </c>
      <c r="B63" s="32" t="s">
        <v>53</v>
      </c>
      <c r="C63" s="33" t="s">
        <v>145</v>
      </c>
      <c r="D63" s="13">
        <v>25795050</v>
      </c>
      <c r="E63" s="5">
        <v>15862800</v>
      </c>
      <c r="F63" s="5">
        <v>3004400</v>
      </c>
      <c r="G63" s="23">
        <f t="shared" si="3"/>
        <v>950920</v>
      </c>
      <c r="H63" s="5">
        <v>562500</v>
      </c>
      <c r="I63" s="5">
        <v>249600</v>
      </c>
      <c r="J63" s="5">
        <v>61500</v>
      </c>
      <c r="K63" s="9">
        <v>388420</v>
      </c>
      <c r="L63" s="9">
        <v>388420</v>
      </c>
      <c r="M63" s="5"/>
      <c r="N63" s="61">
        <f t="shared" si="2"/>
        <v>26745970</v>
      </c>
    </row>
    <row r="64" spans="1:14" ht="22.5" x14ac:dyDescent="0.2">
      <c r="A64" s="59">
        <v>1412020</v>
      </c>
      <c r="B64" s="32" t="s">
        <v>54</v>
      </c>
      <c r="C64" s="33" t="s">
        <v>154</v>
      </c>
      <c r="D64" s="13">
        <v>18330500</v>
      </c>
      <c r="E64" s="5">
        <v>10945500</v>
      </c>
      <c r="F64" s="5">
        <v>2098000</v>
      </c>
      <c r="G64" s="23">
        <f t="shared" si="3"/>
        <v>1519561</v>
      </c>
      <c r="H64" s="5">
        <v>118500</v>
      </c>
      <c r="I64" s="5">
        <v>1500</v>
      </c>
      <c r="J64" s="5">
        <v>12200</v>
      </c>
      <c r="K64" s="9">
        <v>1401061</v>
      </c>
      <c r="L64" s="9">
        <v>1401061</v>
      </c>
      <c r="M64" s="5"/>
      <c r="N64" s="61">
        <f t="shared" si="2"/>
        <v>19850061</v>
      </c>
    </row>
    <row r="65" spans="1:14" ht="22.5" x14ac:dyDescent="0.2">
      <c r="A65" s="59">
        <v>1412050</v>
      </c>
      <c r="B65" s="32" t="s">
        <v>55</v>
      </c>
      <c r="C65" s="48" t="s">
        <v>159</v>
      </c>
      <c r="D65" s="10">
        <v>11937700</v>
      </c>
      <c r="E65" s="5">
        <v>7189600</v>
      </c>
      <c r="F65" s="5">
        <v>1698300</v>
      </c>
      <c r="G65" s="23">
        <f t="shared" si="3"/>
        <v>820620</v>
      </c>
      <c r="H65" s="5">
        <v>46600</v>
      </c>
      <c r="I65" s="5">
        <v>300</v>
      </c>
      <c r="J65" s="5"/>
      <c r="K65" s="7">
        <v>774020</v>
      </c>
      <c r="L65" s="7">
        <v>774020</v>
      </c>
      <c r="M65" s="7"/>
      <c r="N65" s="61">
        <f t="shared" si="2"/>
        <v>12758320</v>
      </c>
    </row>
    <row r="66" spans="1:14" x14ac:dyDescent="0.2">
      <c r="A66" s="59">
        <v>1412110</v>
      </c>
      <c r="B66" s="32" t="s">
        <v>56</v>
      </c>
      <c r="C66" s="48" t="s">
        <v>161</v>
      </c>
      <c r="D66" s="10">
        <v>9550272</v>
      </c>
      <c r="E66" s="5">
        <v>6067100</v>
      </c>
      <c r="F66" s="5">
        <v>139800</v>
      </c>
      <c r="G66" s="23">
        <f t="shared" si="3"/>
        <v>45100</v>
      </c>
      <c r="H66" s="5">
        <v>9000</v>
      </c>
      <c r="I66" s="5"/>
      <c r="J66" s="5">
        <v>1000</v>
      </c>
      <c r="K66" s="7">
        <v>36100</v>
      </c>
      <c r="L66" s="7">
        <v>36100</v>
      </c>
      <c r="M66" s="7"/>
      <c r="N66" s="61">
        <f t="shared" si="2"/>
        <v>9595372</v>
      </c>
    </row>
    <row r="67" spans="1:14" x14ac:dyDescent="0.2">
      <c r="A67" s="59">
        <v>1412120</v>
      </c>
      <c r="B67" s="32" t="s">
        <v>57</v>
      </c>
      <c r="C67" s="38" t="s">
        <v>146</v>
      </c>
      <c r="D67" s="10">
        <v>22136400</v>
      </c>
      <c r="E67" s="5">
        <v>14415200</v>
      </c>
      <c r="F67" s="5">
        <v>1652600</v>
      </c>
      <c r="G67" s="23">
        <f>SUM(H67+K67)</f>
        <v>2269480</v>
      </c>
      <c r="H67" s="5">
        <v>480000</v>
      </c>
      <c r="I67" s="5">
        <v>196300</v>
      </c>
      <c r="J67" s="5">
        <v>37600</v>
      </c>
      <c r="K67" s="7">
        <v>1789480</v>
      </c>
      <c r="L67" s="7">
        <v>1789480</v>
      </c>
      <c r="M67" s="7"/>
      <c r="N67" s="61">
        <f>SUM(D67+G67)</f>
        <v>24405880</v>
      </c>
    </row>
    <row r="68" spans="1:14" x14ac:dyDescent="0.2">
      <c r="A68" s="59">
        <v>1412130</v>
      </c>
      <c r="B68" s="43" t="s">
        <v>58</v>
      </c>
      <c r="C68" s="44" t="s">
        <v>147</v>
      </c>
      <c r="D68" s="5">
        <v>119656</v>
      </c>
      <c r="E68" s="5">
        <v>75200</v>
      </c>
      <c r="F68" s="5">
        <v>16500</v>
      </c>
      <c r="G68" s="23">
        <f>SUM(H68+K68)</f>
        <v>0</v>
      </c>
      <c r="H68" s="5"/>
      <c r="I68" s="5"/>
      <c r="J68" s="5"/>
      <c r="K68" s="7"/>
      <c r="L68" s="7"/>
      <c r="M68" s="7"/>
      <c r="N68" s="61">
        <f>SUM(D68+G68)</f>
        <v>119656</v>
      </c>
    </row>
    <row r="69" spans="1:14" x14ac:dyDescent="0.2">
      <c r="A69" s="59">
        <v>1412140</v>
      </c>
      <c r="B69" s="32" t="s">
        <v>59</v>
      </c>
      <c r="C69" s="33" t="s">
        <v>162</v>
      </c>
      <c r="D69" s="5">
        <v>2627478</v>
      </c>
      <c r="E69" s="5">
        <v>1625000</v>
      </c>
      <c r="F69" s="5">
        <v>288500</v>
      </c>
      <c r="G69" s="23">
        <f>SUM(H69+K69)</f>
        <v>1533600</v>
      </c>
      <c r="H69" s="5">
        <v>1525900</v>
      </c>
      <c r="I69" s="5">
        <v>800000</v>
      </c>
      <c r="J69" s="5">
        <v>131400</v>
      </c>
      <c r="K69" s="7">
        <v>7700</v>
      </c>
      <c r="L69" s="7">
        <v>7700</v>
      </c>
      <c r="M69" s="7"/>
      <c r="N69" s="61">
        <f>SUM(D69+G69)</f>
        <v>4161078</v>
      </c>
    </row>
    <row r="70" spans="1:14" x14ac:dyDescent="0.2">
      <c r="A70" s="59">
        <v>1412170</v>
      </c>
      <c r="B70" s="32" t="s">
        <v>60</v>
      </c>
      <c r="C70" s="30" t="s">
        <v>155</v>
      </c>
      <c r="D70" s="5">
        <v>578050</v>
      </c>
      <c r="E70" s="5">
        <v>407700</v>
      </c>
      <c r="F70" s="5">
        <v>13100</v>
      </c>
      <c r="G70" s="23">
        <f>SUM(H70+K70)</f>
        <v>6000</v>
      </c>
      <c r="H70" s="5"/>
      <c r="I70" s="5"/>
      <c r="J70" s="5"/>
      <c r="K70" s="7">
        <v>6000</v>
      </c>
      <c r="L70" s="7">
        <v>6000</v>
      </c>
      <c r="M70" s="7"/>
      <c r="N70" s="61">
        <f>SUM(D70+G70)</f>
        <v>584050</v>
      </c>
    </row>
    <row r="71" spans="1:14" x14ac:dyDescent="0.2">
      <c r="A71" s="59">
        <v>1412800</v>
      </c>
      <c r="B71" s="32" t="s">
        <v>61</v>
      </c>
      <c r="C71" s="30" t="s">
        <v>156</v>
      </c>
      <c r="D71" s="5">
        <v>718100</v>
      </c>
      <c r="E71" s="5">
        <v>424800</v>
      </c>
      <c r="F71" s="5">
        <v>75100</v>
      </c>
      <c r="G71" s="23">
        <f>SUM(H71+K71)</f>
        <v>5000</v>
      </c>
      <c r="H71" s="5">
        <v>5000</v>
      </c>
      <c r="I71" s="5"/>
      <c r="J71" s="5"/>
      <c r="K71" s="7"/>
      <c r="L71" s="7"/>
      <c r="M71" s="7"/>
      <c r="N71" s="61">
        <f>SUM(D71+G71)</f>
        <v>723100</v>
      </c>
    </row>
    <row r="72" spans="1:14" x14ac:dyDescent="0.2">
      <c r="A72" s="59">
        <v>1412810</v>
      </c>
      <c r="B72" s="32" t="s">
        <v>61</v>
      </c>
      <c r="C72" s="44" t="s">
        <v>148</v>
      </c>
      <c r="D72" s="5">
        <v>840000</v>
      </c>
      <c r="E72" s="5"/>
      <c r="F72" s="5"/>
      <c r="G72" s="23">
        <f t="shared" ref="G72:G77" si="10">SUM(H72+K72)</f>
        <v>0</v>
      </c>
      <c r="H72" s="5"/>
      <c r="I72" s="5"/>
      <c r="J72" s="5"/>
      <c r="K72" s="7"/>
      <c r="L72" s="7"/>
      <c r="M72" s="7"/>
      <c r="N72" s="61">
        <f t="shared" si="2"/>
        <v>840000</v>
      </c>
    </row>
    <row r="73" spans="1:14" x14ac:dyDescent="0.2">
      <c r="A73" s="59">
        <v>1412820</v>
      </c>
      <c r="B73" s="32" t="s">
        <v>61</v>
      </c>
      <c r="C73" s="44" t="s">
        <v>149</v>
      </c>
      <c r="D73" s="5">
        <v>80000</v>
      </c>
      <c r="E73" s="5"/>
      <c r="F73" s="5"/>
      <c r="G73" s="23">
        <f t="shared" si="10"/>
        <v>0</v>
      </c>
      <c r="H73" s="5"/>
      <c r="I73" s="5"/>
      <c r="J73" s="5"/>
      <c r="K73" s="7"/>
      <c r="L73" s="7"/>
      <c r="M73" s="7"/>
      <c r="N73" s="61">
        <f t="shared" si="2"/>
        <v>80000</v>
      </c>
    </row>
    <row r="74" spans="1:14" x14ac:dyDescent="0.2">
      <c r="A74" s="59">
        <v>1412830</v>
      </c>
      <c r="B74" s="32" t="s">
        <v>61</v>
      </c>
      <c r="C74" s="44" t="s">
        <v>150</v>
      </c>
      <c r="D74" s="5">
        <v>60000</v>
      </c>
      <c r="E74" s="5"/>
      <c r="F74" s="5"/>
      <c r="G74" s="23">
        <f t="shared" si="10"/>
        <v>0</v>
      </c>
      <c r="H74" s="5"/>
      <c r="I74" s="5"/>
      <c r="J74" s="5"/>
      <c r="K74" s="7"/>
      <c r="L74" s="7"/>
      <c r="M74" s="7"/>
      <c r="N74" s="61">
        <f t="shared" si="2"/>
        <v>60000</v>
      </c>
    </row>
    <row r="75" spans="1:14" x14ac:dyDescent="0.2">
      <c r="A75" s="59">
        <v>1412840</v>
      </c>
      <c r="B75" s="32" t="s">
        <v>61</v>
      </c>
      <c r="C75" s="44" t="s">
        <v>151</v>
      </c>
      <c r="D75" s="5">
        <v>180000</v>
      </c>
      <c r="E75" s="5"/>
      <c r="F75" s="5"/>
      <c r="G75" s="23">
        <f t="shared" si="10"/>
        <v>0</v>
      </c>
      <c r="H75" s="5"/>
      <c r="I75" s="5"/>
      <c r="J75" s="5"/>
      <c r="K75" s="7"/>
      <c r="L75" s="7"/>
      <c r="M75" s="7"/>
      <c r="N75" s="61">
        <f t="shared" si="2"/>
        <v>180000</v>
      </c>
    </row>
    <row r="76" spans="1:14" x14ac:dyDescent="0.2">
      <c r="A76" s="59">
        <v>1412850</v>
      </c>
      <c r="B76" s="32" t="s">
        <v>61</v>
      </c>
      <c r="C76" s="33" t="s">
        <v>152</v>
      </c>
      <c r="D76" s="5">
        <v>65000</v>
      </c>
      <c r="E76" s="5"/>
      <c r="F76" s="5"/>
      <c r="G76" s="23">
        <f t="shared" si="10"/>
        <v>0</v>
      </c>
      <c r="H76" s="5"/>
      <c r="I76" s="5"/>
      <c r="J76" s="5"/>
      <c r="K76" s="5"/>
      <c r="L76" s="5"/>
      <c r="M76" s="5"/>
      <c r="N76" s="61">
        <f t="shared" si="2"/>
        <v>65000</v>
      </c>
    </row>
    <row r="77" spans="1:14" x14ac:dyDescent="0.2">
      <c r="A77" s="59">
        <v>1412860</v>
      </c>
      <c r="B77" s="32" t="s">
        <v>61</v>
      </c>
      <c r="C77" s="48" t="s">
        <v>153</v>
      </c>
      <c r="D77" s="5">
        <v>156500</v>
      </c>
      <c r="E77" s="5">
        <v>60600</v>
      </c>
      <c r="F77" s="5"/>
      <c r="G77" s="23">
        <f t="shared" si="10"/>
        <v>0</v>
      </c>
      <c r="H77" s="5"/>
      <c r="I77" s="5"/>
      <c r="J77" s="5"/>
      <c r="K77" s="7"/>
      <c r="L77" s="7"/>
      <c r="M77" s="7"/>
      <c r="N77" s="61">
        <f t="shared" si="2"/>
        <v>156500</v>
      </c>
    </row>
    <row r="78" spans="1:14" x14ac:dyDescent="0.2">
      <c r="A78" s="59">
        <v>1412190</v>
      </c>
      <c r="B78" s="32" t="s">
        <v>62</v>
      </c>
      <c r="C78" s="38" t="s">
        <v>63</v>
      </c>
      <c r="D78" s="5">
        <v>23000</v>
      </c>
      <c r="E78" s="5">
        <v>16600</v>
      </c>
      <c r="F78" s="5"/>
      <c r="G78" s="23">
        <f>SUM(H78+K78)</f>
        <v>0</v>
      </c>
      <c r="H78" s="7"/>
      <c r="I78" s="7"/>
      <c r="J78" s="7"/>
      <c r="K78" s="7"/>
      <c r="L78" s="7"/>
      <c r="M78" s="7"/>
      <c r="N78" s="61">
        <f>SUM(D78+G78)</f>
        <v>23000</v>
      </c>
    </row>
    <row r="79" spans="1:14" x14ac:dyDescent="0.2">
      <c r="A79" s="59">
        <v>1412220</v>
      </c>
      <c r="B79" s="32" t="s">
        <v>64</v>
      </c>
      <c r="C79" s="38" t="s">
        <v>65</v>
      </c>
      <c r="D79" s="5">
        <v>198000</v>
      </c>
      <c r="E79" s="5"/>
      <c r="F79" s="5"/>
      <c r="G79" s="23">
        <f>SUM(H79+K79)</f>
        <v>0</v>
      </c>
      <c r="H79" s="7"/>
      <c r="I79" s="7"/>
      <c r="J79" s="7"/>
      <c r="K79" s="7"/>
      <c r="L79" s="7"/>
      <c r="M79" s="7"/>
      <c r="N79" s="61">
        <f>SUM(D79+G79)</f>
        <v>198000</v>
      </c>
    </row>
    <row r="80" spans="1:14" ht="22.5" hidden="1" x14ac:dyDescent="0.2">
      <c r="A80" s="59">
        <v>1420000</v>
      </c>
      <c r="B80" s="32"/>
      <c r="C80" s="72" t="s">
        <v>157</v>
      </c>
      <c r="D80" s="23">
        <f>SUM(D81:D84)</f>
        <v>0</v>
      </c>
      <c r="E80" s="23">
        <f t="shared" ref="E80:M80" si="11">SUM(E81:E84)</f>
        <v>0</v>
      </c>
      <c r="F80" s="23">
        <f t="shared" si="11"/>
        <v>0</v>
      </c>
      <c r="G80" s="23">
        <f t="shared" si="11"/>
        <v>0</v>
      </c>
      <c r="H80" s="23">
        <f t="shared" si="11"/>
        <v>0</v>
      </c>
      <c r="I80" s="23">
        <f t="shared" si="11"/>
        <v>0</v>
      </c>
      <c r="J80" s="23">
        <f t="shared" si="11"/>
        <v>0</v>
      </c>
      <c r="K80" s="23">
        <f t="shared" si="11"/>
        <v>0</v>
      </c>
      <c r="L80" s="23">
        <f t="shared" si="11"/>
        <v>0</v>
      </c>
      <c r="M80" s="23">
        <f t="shared" si="11"/>
        <v>0</v>
      </c>
      <c r="N80" s="61">
        <f t="shared" si="2"/>
        <v>0</v>
      </c>
    </row>
    <row r="81" spans="1:14" hidden="1" x14ac:dyDescent="0.2">
      <c r="A81" s="59"/>
      <c r="B81" s="32"/>
      <c r="C81" s="33"/>
      <c r="D81" s="5"/>
      <c r="E81" s="5"/>
      <c r="F81" s="5"/>
      <c r="G81" s="23"/>
      <c r="H81" s="5"/>
      <c r="I81" s="5"/>
      <c r="J81" s="5"/>
      <c r="K81" s="5"/>
      <c r="L81" s="5"/>
      <c r="M81" s="5"/>
      <c r="N81" s="61"/>
    </row>
    <row r="82" spans="1:14" hidden="1" x14ac:dyDescent="0.2">
      <c r="A82" s="59"/>
      <c r="B82" s="32"/>
      <c r="C82" s="30"/>
      <c r="D82" s="5"/>
      <c r="E82" s="5"/>
      <c r="F82" s="5"/>
      <c r="G82" s="23"/>
      <c r="H82" s="5"/>
      <c r="I82" s="5"/>
      <c r="J82" s="5"/>
      <c r="K82" s="7"/>
      <c r="L82" s="7"/>
      <c r="M82" s="7"/>
      <c r="N82" s="61"/>
    </row>
    <row r="83" spans="1:14" hidden="1" x14ac:dyDescent="0.2">
      <c r="A83" s="59"/>
      <c r="B83" s="32"/>
      <c r="C83" s="30"/>
      <c r="D83" s="5"/>
      <c r="E83" s="5"/>
      <c r="F83" s="5"/>
      <c r="G83" s="23"/>
      <c r="H83" s="5"/>
      <c r="I83" s="5"/>
      <c r="J83" s="5"/>
      <c r="K83" s="7"/>
      <c r="L83" s="7"/>
      <c r="M83" s="7"/>
      <c r="N83" s="61"/>
    </row>
    <row r="84" spans="1:14" hidden="1" x14ac:dyDescent="0.2">
      <c r="A84" s="59"/>
      <c r="B84" s="32"/>
      <c r="C84" s="38"/>
      <c r="D84" s="5"/>
      <c r="E84" s="5"/>
      <c r="F84" s="5"/>
      <c r="G84" s="23"/>
      <c r="H84" s="7"/>
      <c r="I84" s="7"/>
      <c r="J84" s="7"/>
      <c r="K84" s="7"/>
      <c r="L84" s="7"/>
      <c r="M84" s="7"/>
      <c r="N84" s="61"/>
    </row>
    <row r="85" spans="1:14" ht="0.75" hidden="1" customHeight="1" x14ac:dyDescent="0.2">
      <c r="A85" s="59">
        <v>1430000</v>
      </c>
      <c r="B85" s="32"/>
      <c r="C85" s="72" t="s">
        <v>158</v>
      </c>
      <c r="D85" s="23">
        <f>SUM(D86)</f>
        <v>0</v>
      </c>
      <c r="E85" s="23">
        <f t="shared" ref="E85:M85" si="12">SUM(E86)</f>
        <v>0</v>
      </c>
      <c r="F85" s="23">
        <f t="shared" si="12"/>
        <v>0</v>
      </c>
      <c r="G85" s="23">
        <f t="shared" si="12"/>
        <v>0</v>
      </c>
      <c r="H85" s="23">
        <f t="shared" si="12"/>
        <v>0</v>
      </c>
      <c r="I85" s="23">
        <f t="shared" si="12"/>
        <v>0</v>
      </c>
      <c r="J85" s="23">
        <f t="shared" si="12"/>
        <v>0</v>
      </c>
      <c r="K85" s="23">
        <f t="shared" si="12"/>
        <v>0</v>
      </c>
      <c r="L85" s="23">
        <f t="shared" si="12"/>
        <v>0</v>
      </c>
      <c r="M85" s="23">
        <f t="shared" si="12"/>
        <v>0</v>
      </c>
      <c r="N85" s="61">
        <f t="shared" si="2"/>
        <v>0</v>
      </c>
    </row>
    <row r="86" spans="1:14" hidden="1" x14ac:dyDescent="0.2">
      <c r="A86" s="59"/>
      <c r="B86" s="32"/>
      <c r="C86" s="48"/>
      <c r="D86" s="5"/>
      <c r="E86" s="5"/>
      <c r="F86" s="5"/>
      <c r="G86" s="23"/>
      <c r="H86" s="5"/>
      <c r="I86" s="5"/>
      <c r="J86" s="5"/>
      <c r="K86" s="7"/>
      <c r="L86" s="7"/>
      <c r="M86" s="7"/>
      <c r="N86" s="61"/>
    </row>
    <row r="87" spans="1:14" ht="22.5" hidden="1" x14ac:dyDescent="0.2">
      <c r="A87" s="59">
        <v>1440000</v>
      </c>
      <c r="B87" s="32"/>
      <c r="C87" s="72" t="s">
        <v>160</v>
      </c>
      <c r="D87" s="23">
        <f t="shared" ref="D87:M87" si="13">SUM(D88)</f>
        <v>0</v>
      </c>
      <c r="E87" s="23">
        <f t="shared" si="13"/>
        <v>0</v>
      </c>
      <c r="F87" s="23">
        <f t="shared" si="13"/>
        <v>0</v>
      </c>
      <c r="G87" s="23">
        <f t="shared" si="13"/>
        <v>0</v>
      </c>
      <c r="H87" s="23">
        <f t="shared" si="13"/>
        <v>0</v>
      </c>
      <c r="I87" s="23">
        <f t="shared" si="13"/>
        <v>0</v>
      </c>
      <c r="J87" s="23">
        <f t="shared" si="13"/>
        <v>0</v>
      </c>
      <c r="K87" s="23">
        <f t="shared" si="13"/>
        <v>0</v>
      </c>
      <c r="L87" s="23">
        <f t="shared" si="13"/>
        <v>0</v>
      </c>
      <c r="M87" s="23">
        <f t="shared" si="13"/>
        <v>0</v>
      </c>
      <c r="N87" s="61">
        <f t="shared" si="2"/>
        <v>0</v>
      </c>
    </row>
    <row r="88" spans="1:14" hidden="1" x14ac:dyDescent="0.2">
      <c r="A88" s="59"/>
      <c r="B88" s="32"/>
      <c r="C88" s="48"/>
      <c r="D88" s="5"/>
      <c r="E88" s="5"/>
      <c r="F88" s="5"/>
      <c r="G88" s="23"/>
      <c r="H88" s="5"/>
      <c r="I88" s="5"/>
      <c r="J88" s="5"/>
      <c r="K88" s="7"/>
      <c r="L88" s="7"/>
      <c r="M88" s="7"/>
      <c r="N88" s="61"/>
    </row>
    <row r="89" spans="1:14" ht="22.5" hidden="1" x14ac:dyDescent="0.2">
      <c r="A89" s="59">
        <v>1450000</v>
      </c>
      <c r="B89" s="32"/>
      <c r="C89" s="72" t="s">
        <v>163</v>
      </c>
      <c r="D89" s="23">
        <f t="shared" ref="D89:M89" si="14">SUM(D90)</f>
        <v>0</v>
      </c>
      <c r="E89" s="23">
        <f t="shared" si="14"/>
        <v>0</v>
      </c>
      <c r="F89" s="23">
        <f t="shared" si="14"/>
        <v>0</v>
      </c>
      <c r="G89" s="23">
        <f t="shared" si="14"/>
        <v>0</v>
      </c>
      <c r="H89" s="23">
        <f t="shared" si="14"/>
        <v>0</v>
      </c>
      <c r="I89" s="23">
        <f t="shared" si="14"/>
        <v>0</v>
      </c>
      <c r="J89" s="23">
        <f t="shared" si="14"/>
        <v>0</v>
      </c>
      <c r="K89" s="23">
        <f t="shared" si="14"/>
        <v>0</v>
      </c>
      <c r="L89" s="23">
        <f t="shared" si="14"/>
        <v>0</v>
      </c>
      <c r="M89" s="23">
        <f t="shared" si="14"/>
        <v>0</v>
      </c>
      <c r="N89" s="61">
        <f t="shared" si="2"/>
        <v>0</v>
      </c>
    </row>
    <row r="90" spans="1:14" hidden="1" x14ac:dyDescent="0.2">
      <c r="A90" s="59"/>
      <c r="B90" s="32"/>
      <c r="C90" s="33"/>
      <c r="D90" s="5"/>
      <c r="E90" s="5"/>
      <c r="F90" s="5"/>
      <c r="G90" s="23"/>
      <c r="H90" s="5"/>
      <c r="I90" s="5"/>
      <c r="J90" s="5"/>
      <c r="K90" s="7"/>
      <c r="L90" s="7"/>
      <c r="M90" s="7"/>
      <c r="N90" s="61"/>
    </row>
    <row r="91" spans="1:14" ht="22.5" x14ac:dyDescent="0.2">
      <c r="A91" s="59">
        <v>1500000</v>
      </c>
      <c r="B91" s="21"/>
      <c r="C91" s="22" t="s">
        <v>66</v>
      </c>
      <c r="D91" s="31">
        <f>SUM(D93:D100)</f>
        <v>7615403</v>
      </c>
      <c r="E91" s="31">
        <f t="shared" ref="E91:M91" si="15">SUM(E93:E100)</f>
        <v>4468300</v>
      </c>
      <c r="F91" s="31">
        <f t="shared" si="15"/>
        <v>541500</v>
      </c>
      <c r="G91" s="31">
        <f t="shared" si="15"/>
        <v>1005895</v>
      </c>
      <c r="H91" s="31">
        <f t="shared" si="15"/>
        <v>50000</v>
      </c>
      <c r="I91" s="31">
        <f t="shared" si="15"/>
        <v>0</v>
      </c>
      <c r="J91" s="31">
        <f t="shared" si="15"/>
        <v>10000</v>
      </c>
      <c r="K91" s="31">
        <f t="shared" si="15"/>
        <v>955895</v>
      </c>
      <c r="L91" s="31">
        <f t="shared" si="15"/>
        <v>955895</v>
      </c>
      <c r="M91" s="31">
        <f t="shared" si="15"/>
        <v>0</v>
      </c>
      <c r="N91" s="61">
        <f t="shared" si="2"/>
        <v>8621298</v>
      </c>
    </row>
    <row r="92" spans="1:14" ht="22.5" x14ac:dyDescent="0.2">
      <c r="A92" s="59">
        <v>1510000</v>
      </c>
      <c r="B92" s="21"/>
      <c r="C92" s="78" t="s">
        <v>66</v>
      </c>
      <c r="D92" s="31">
        <f>SUM(D93:D100)</f>
        <v>7615403</v>
      </c>
      <c r="E92" s="31">
        <f t="shared" ref="E92:N92" si="16">SUM(E93:E100)</f>
        <v>4468300</v>
      </c>
      <c r="F92" s="31">
        <f t="shared" si="16"/>
        <v>541500</v>
      </c>
      <c r="G92" s="31">
        <f t="shared" si="16"/>
        <v>1005895</v>
      </c>
      <c r="H92" s="31">
        <f t="shared" si="16"/>
        <v>50000</v>
      </c>
      <c r="I92" s="31">
        <f t="shared" si="16"/>
        <v>0</v>
      </c>
      <c r="J92" s="31">
        <f t="shared" si="16"/>
        <v>10000</v>
      </c>
      <c r="K92" s="31">
        <f t="shared" si="16"/>
        <v>955895</v>
      </c>
      <c r="L92" s="31">
        <f t="shared" si="16"/>
        <v>955895</v>
      </c>
      <c r="M92" s="31">
        <f t="shared" si="16"/>
        <v>0</v>
      </c>
      <c r="N92" s="31">
        <f t="shared" si="16"/>
        <v>8621298</v>
      </c>
    </row>
    <row r="93" spans="1:14" s="4" customFormat="1" x14ac:dyDescent="0.2">
      <c r="A93" s="62">
        <v>1510220</v>
      </c>
      <c r="B93" s="24" t="s">
        <v>16</v>
      </c>
      <c r="C93" s="25" t="s">
        <v>174</v>
      </c>
      <c r="D93" s="11">
        <v>3866690</v>
      </c>
      <c r="E93" s="11">
        <v>2550600</v>
      </c>
      <c r="F93" s="11">
        <v>163600</v>
      </c>
      <c r="G93" s="26">
        <f t="shared" si="3"/>
        <v>133500</v>
      </c>
      <c r="H93" s="11"/>
      <c r="I93" s="11"/>
      <c r="J93" s="11"/>
      <c r="K93" s="11">
        <v>133500</v>
      </c>
      <c r="L93" s="11">
        <v>133500</v>
      </c>
      <c r="M93" s="11"/>
      <c r="N93" s="63">
        <f t="shared" si="2"/>
        <v>4000190</v>
      </c>
    </row>
    <row r="94" spans="1:14" ht="22.5" x14ac:dyDescent="0.2">
      <c r="A94" s="59">
        <v>1513550</v>
      </c>
      <c r="B94" s="32" t="s">
        <v>17</v>
      </c>
      <c r="C94" s="28" t="s">
        <v>175</v>
      </c>
      <c r="D94" s="7">
        <v>20000</v>
      </c>
      <c r="E94" s="7"/>
      <c r="F94" s="7"/>
      <c r="G94" s="23">
        <f t="shared" ref="G94:G131" si="17">SUM(H94+K94)</f>
        <v>0</v>
      </c>
      <c r="H94" s="7"/>
      <c r="I94" s="7"/>
      <c r="J94" s="7"/>
      <c r="K94" s="7"/>
      <c r="L94" s="7"/>
      <c r="M94" s="7"/>
      <c r="N94" s="61">
        <f t="shared" ref="N94:N131" si="18">SUM(D94+G94)</f>
        <v>20000</v>
      </c>
    </row>
    <row r="95" spans="1:14" x14ac:dyDescent="0.2">
      <c r="A95" s="59">
        <v>1513600</v>
      </c>
      <c r="B95" s="32" t="s">
        <v>67</v>
      </c>
      <c r="C95" s="46" t="s">
        <v>176</v>
      </c>
      <c r="D95" s="7">
        <v>140000</v>
      </c>
      <c r="E95" s="7"/>
      <c r="F95" s="7"/>
      <c r="G95" s="23">
        <f t="shared" si="17"/>
        <v>0</v>
      </c>
      <c r="H95" s="7"/>
      <c r="I95" s="7"/>
      <c r="J95" s="7"/>
      <c r="K95" s="7"/>
      <c r="L95" s="7"/>
      <c r="M95" s="7"/>
      <c r="N95" s="61">
        <f t="shared" si="18"/>
        <v>140000</v>
      </c>
    </row>
    <row r="96" spans="1:14" x14ac:dyDescent="0.2">
      <c r="A96" s="59">
        <v>1513610</v>
      </c>
      <c r="B96" s="32" t="s">
        <v>67</v>
      </c>
      <c r="C96" s="79" t="s">
        <v>177</v>
      </c>
      <c r="D96" s="7">
        <v>7500</v>
      </c>
      <c r="E96" s="7"/>
      <c r="F96" s="7"/>
      <c r="G96" s="23">
        <f>SUM(H96+K96)</f>
        <v>0</v>
      </c>
      <c r="H96" s="7"/>
      <c r="I96" s="7"/>
      <c r="J96" s="7"/>
      <c r="K96" s="7"/>
      <c r="L96" s="7"/>
      <c r="M96" s="7"/>
      <c r="N96" s="61">
        <f>SUM(D96+G96)</f>
        <v>7500</v>
      </c>
    </row>
    <row r="97" spans="1:14" x14ac:dyDescent="0.2">
      <c r="A97" s="59">
        <v>1513900</v>
      </c>
      <c r="B97" s="32" t="s">
        <v>68</v>
      </c>
      <c r="C97" s="33" t="s">
        <v>178</v>
      </c>
      <c r="D97" s="7">
        <v>35000</v>
      </c>
      <c r="E97" s="7"/>
      <c r="F97" s="7"/>
      <c r="G97" s="23">
        <f t="shared" si="17"/>
        <v>0</v>
      </c>
      <c r="H97" s="7"/>
      <c r="I97" s="7"/>
      <c r="J97" s="7"/>
      <c r="K97" s="7"/>
      <c r="L97" s="7"/>
      <c r="M97" s="7"/>
      <c r="N97" s="61">
        <f t="shared" si="18"/>
        <v>35000</v>
      </c>
    </row>
    <row r="98" spans="1:14" ht="22.5" x14ac:dyDescent="0.2">
      <c r="A98" s="59">
        <v>1513330</v>
      </c>
      <c r="B98" s="32" t="s">
        <v>69</v>
      </c>
      <c r="C98" s="33" t="s">
        <v>179</v>
      </c>
      <c r="D98" s="7">
        <v>1929962</v>
      </c>
      <c r="E98" s="7">
        <v>1356200</v>
      </c>
      <c r="F98" s="7">
        <v>29000</v>
      </c>
      <c r="G98" s="23">
        <f t="shared" si="17"/>
        <v>50000</v>
      </c>
      <c r="H98" s="7">
        <v>50000</v>
      </c>
      <c r="I98" s="7"/>
      <c r="J98" s="7">
        <v>10000</v>
      </c>
      <c r="K98" s="7"/>
      <c r="L98" s="7"/>
      <c r="M98" s="7"/>
      <c r="N98" s="61">
        <f t="shared" si="18"/>
        <v>1979962</v>
      </c>
    </row>
    <row r="99" spans="1:14" ht="22.5" x14ac:dyDescent="0.2">
      <c r="A99" s="59">
        <v>1513340</v>
      </c>
      <c r="B99" s="32" t="s">
        <v>70</v>
      </c>
      <c r="C99" s="33" t="s">
        <v>180</v>
      </c>
      <c r="D99" s="7">
        <v>484778</v>
      </c>
      <c r="E99" s="7"/>
      <c r="F99" s="7"/>
      <c r="G99" s="23">
        <f>SUM(H99+K99)</f>
        <v>0</v>
      </c>
      <c r="H99" s="7"/>
      <c r="I99" s="7"/>
      <c r="J99" s="7"/>
      <c r="K99" s="7"/>
      <c r="L99" s="7"/>
      <c r="M99" s="7"/>
      <c r="N99" s="61">
        <f>SUM(D99+G99)</f>
        <v>484778</v>
      </c>
    </row>
    <row r="100" spans="1:14" x14ac:dyDescent="0.2">
      <c r="A100" s="59">
        <v>1513350</v>
      </c>
      <c r="B100" s="32" t="s">
        <v>71</v>
      </c>
      <c r="C100" s="33" t="s">
        <v>181</v>
      </c>
      <c r="D100" s="7">
        <v>1131473</v>
      </c>
      <c r="E100" s="7">
        <v>561500</v>
      </c>
      <c r="F100" s="7">
        <v>348900</v>
      </c>
      <c r="G100" s="23">
        <f t="shared" si="17"/>
        <v>822395</v>
      </c>
      <c r="H100" s="7"/>
      <c r="I100" s="7"/>
      <c r="J100" s="7"/>
      <c r="K100" s="7">
        <v>822395</v>
      </c>
      <c r="L100" s="7">
        <v>822395</v>
      </c>
      <c r="M100" s="7"/>
      <c r="N100" s="61">
        <f t="shared" si="18"/>
        <v>1953868</v>
      </c>
    </row>
    <row r="101" spans="1:14" ht="45" hidden="1" x14ac:dyDescent="0.2">
      <c r="A101" s="59"/>
      <c r="B101" s="32">
        <v>250915</v>
      </c>
      <c r="C101" s="33" t="s">
        <v>73</v>
      </c>
      <c r="D101" s="7">
        <f>SUM(D102)</f>
        <v>0</v>
      </c>
      <c r="E101" s="7">
        <f t="shared" ref="E101:M101" si="19">SUM(E102)</f>
        <v>0</v>
      </c>
      <c r="F101" s="7">
        <f t="shared" si="19"/>
        <v>0</v>
      </c>
      <c r="G101" s="23">
        <f t="shared" si="17"/>
        <v>0</v>
      </c>
      <c r="H101" s="7">
        <f t="shared" si="19"/>
        <v>0</v>
      </c>
      <c r="I101" s="7">
        <f t="shared" si="19"/>
        <v>0</v>
      </c>
      <c r="J101" s="7">
        <f t="shared" si="19"/>
        <v>0</v>
      </c>
      <c r="K101" s="7">
        <f t="shared" si="19"/>
        <v>0</v>
      </c>
      <c r="L101" s="7">
        <f t="shared" si="19"/>
        <v>0</v>
      </c>
      <c r="M101" s="7">
        <f t="shared" si="19"/>
        <v>0</v>
      </c>
      <c r="N101" s="61">
        <f t="shared" si="18"/>
        <v>0</v>
      </c>
    </row>
    <row r="102" spans="1:14" ht="56.25" hidden="1" x14ac:dyDescent="0.2">
      <c r="A102" s="59"/>
      <c r="B102" s="32"/>
      <c r="C102" s="33" t="s">
        <v>74</v>
      </c>
      <c r="D102" s="7"/>
      <c r="E102" s="7"/>
      <c r="F102" s="7"/>
      <c r="G102" s="23">
        <f t="shared" si="17"/>
        <v>0</v>
      </c>
      <c r="H102" s="7"/>
      <c r="I102" s="7"/>
      <c r="J102" s="7"/>
      <c r="K102" s="7"/>
      <c r="L102" s="7"/>
      <c r="M102" s="7"/>
      <c r="N102" s="61">
        <f t="shared" si="18"/>
        <v>0</v>
      </c>
    </row>
    <row r="103" spans="1:14" x14ac:dyDescent="0.2">
      <c r="A103" s="59">
        <v>2000000</v>
      </c>
      <c r="B103" s="21"/>
      <c r="C103" s="22" t="s">
        <v>75</v>
      </c>
      <c r="D103" s="31">
        <f>SUM(D105:D106)</f>
        <v>472434</v>
      </c>
      <c r="E103" s="31">
        <f t="shared" ref="E103:M103" si="20">SUM(E105:E106)</f>
        <v>307700</v>
      </c>
      <c r="F103" s="31">
        <f t="shared" si="20"/>
        <v>24500</v>
      </c>
      <c r="G103" s="23">
        <f t="shared" si="17"/>
        <v>9000</v>
      </c>
      <c r="H103" s="31">
        <f t="shared" si="20"/>
        <v>0</v>
      </c>
      <c r="I103" s="31">
        <f t="shared" si="20"/>
        <v>0</v>
      </c>
      <c r="J103" s="31">
        <f t="shared" si="20"/>
        <v>0</v>
      </c>
      <c r="K103" s="31">
        <f t="shared" si="20"/>
        <v>9000</v>
      </c>
      <c r="L103" s="31">
        <f t="shared" si="20"/>
        <v>9000</v>
      </c>
      <c r="M103" s="31">
        <f t="shared" si="20"/>
        <v>0</v>
      </c>
      <c r="N103" s="61">
        <f t="shared" si="18"/>
        <v>481434</v>
      </c>
    </row>
    <row r="104" spans="1:14" x14ac:dyDescent="0.2">
      <c r="A104" s="59">
        <v>2010000</v>
      </c>
      <c r="B104" s="21"/>
      <c r="C104" s="78" t="s">
        <v>75</v>
      </c>
      <c r="D104" s="31">
        <f>D105</f>
        <v>472434</v>
      </c>
      <c r="E104" s="31">
        <f t="shared" ref="E104:N104" si="21">E105</f>
        <v>307700</v>
      </c>
      <c r="F104" s="31">
        <f t="shared" si="21"/>
        <v>24500</v>
      </c>
      <c r="G104" s="31">
        <f t="shared" si="21"/>
        <v>9000</v>
      </c>
      <c r="H104" s="31">
        <f t="shared" si="21"/>
        <v>0</v>
      </c>
      <c r="I104" s="31">
        <f t="shared" si="21"/>
        <v>0</v>
      </c>
      <c r="J104" s="31">
        <f t="shared" si="21"/>
        <v>0</v>
      </c>
      <c r="K104" s="31">
        <f t="shared" si="21"/>
        <v>9000</v>
      </c>
      <c r="L104" s="31">
        <f t="shared" si="21"/>
        <v>9000</v>
      </c>
      <c r="M104" s="31">
        <f t="shared" si="21"/>
        <v>0</v>
      </c>
      <c r="N104" s="31">
        <f t="shared" si="21"/>
        <v>481434</v>
      </c>
    </row>
    <row r="105" spans="1:14" s="4" customFormat="1" x14ac:dyDescent="0.2">
      <c r="A105" s="59">
        <v>2010220</v>
      </c>
      <c r="B105" s="24" t="s">
        <v>16</v>
      </c>
      <c r="C105" s="80" t="s">
        <v>203</v>
      </c>
      <c r="D105" s="11">
        <v>472434</v>
      </c>
      <c r="E105" s="11">
        <v>307700</v>
      </c>
      <c r="F105" s="11">
        <v>24500</v>
      </c>
      <c r="G105" s="26">
        <f t="shared" si="17"/>
        <v>9000</v>
      </c>
      <c r="H105" s="11"/>
      <c r="I105" s="11"/>
      <c r="J105" s="11"/>
      <c r="K105" s="11">
        <v>9000</v>
      </c>
      <c r="L105" s="11">
        <v>9000</v>
      </c>
      <c r="M105" s="11"/>
      <c r="N105" s="63">
        <f t="shared" si="18"/>
        <v>481434</v>
      </c>
    </row>
    <row r="106" spans="1:14" s="4" customFormat="1" ht="13.5" hidden="1" customHeight="1" x14ac:dyDescent="0.2">
      <c r="A106" s="62"/>
      <c r="B106" s="24" t="s">
        <v>76</v>
      </c>
      <c r="C106" s="42" t="s">
        <v>77</v>
      </c>
      <c r="D106" s="11"/>
      <c r="E106" s="11"/>
      <c r="F106" s="11"/>
      <c r="G106" s="26">
        <f t="shared" si="17"/>
        <v>0</v>
      </c>
      <c r="H106" s="11"/>
      <c r="I106" s="11"/>
      <c r="J106" s="11"/>
      <c r="K106" s="11"/>
      <c r="L106" s="11"/>
      <c r="M106" s="11"/>
      <c r="N106" s="63">
        <f t="shared" si="18"/>
        <v>0</v>
      </c>
    </row>
    <row r="107" spans="1:14" s="4" customFormat="1" x14ac:dyDescent="0.2">
      <c r="A107" s="62">
        <v>2400000</v>
      </c>
      <c r="B107" s="52"/>
      <c r="C107" s="53" t="s">
        <v>78</v>
      </c>
      <c r="D107" s="54">
        <f>SUM(D109:D117)</f>
        <v>13861177</v>
      </c>
      <c r="E107" s="54">
        <f>SUM(E109:E117)</f>
        <v>8289400</v>
      </c>
      <c r="F107" s="54">
        <f>SUM(F109:F117)</f>
        <v>2267100</v>
      </c>
      <c r="G107" s="26">
        <f t="shared" si="17"/>
        <v>2312300</v>
      </c>
      <c r="H107" s="54">
        <f t="shared" ref="H107:M107" si="22">SUM(H109:H117)</f>
        <v>622300</v>
      </c>
      <c r="I107" s="54">
        <f t="shared" si="22"/>
        <v>240000</v>
      </c>
      <c r="J107" s="54">
        <f t="shared" si="22"/>
        <v>119000</v>
      </c>
      <c r="K107" s="54">
        <f t="shared" si="22"/>
        <v>1690000</v>
      </c>
      <c r="L107" s="54">
        <f t="shared" si="22"/>
        <v>1670000</v>
      </c>
      <c r="M107" s="54">
        <f t="shared" si="22"/>
        <v>0</v>
      </c>
      <c r="N107" s="63">
        <f t="shared" si="18"/>
        <v>16173477</v>
      </c>
    </row>
    <row r="108" spans="1:14" s="4" customFormat="1" x14ac:dyDescent="0.2">
      <c r="A108" s="62">
        <v>2410000</v>
      </c>
      <c r="B108" s="52"/>
      <c r="C108" s="71" t="s">
        <v>78</v>
      </c>
      <c r="D108" s="54">
        <f>SUM(D109:D117)</f>
        <v>13861177</v>
      </c>
      <c r="E108" s="54">
        <f t="shared" ref="E108:N108" si="23">SUM(E109:E117)</f>
        <v>8289400</v>
      </c>
      <c r="F108" s="54">
        <f t="shared" si="23"/>
        <v>2267100</v>
      </c>
      <c r="G108" s="54">
        <f t="shared" si="23"/>
        <v>2312300</v>
      </c>
      <c r="H108" s="54">
        <f t="shared" si="23"/>
        <v>622300</v>
      </c>
      <c r="I108" s="54">
        <f t="shared" si="23"/>
        <v>240000</v>
      </c>
      <c r="J108" s="54">
        <f t="shared" si="23"/>
        <v>119000</v>
      </c>
      <c r="K108" s="54">
        <f t="shared" si="23"/>
        <v>1690000</v>
      </c>
      <c r="L108" s="54">
        <f t="shared" si="23"/>
        <v>1670000</v>
      </c>
      <c r="M108" s="54">
        <f t="shared" si="23"/>
        <v>0</v>
      </c>
      <c r="N108" s="54">
        <f t="shared" si="23"/>
        <v>16173477</v>
      </c>
    </row>
    <row r="109" spans="1:14" s="4" customFormat="1" x14ac:dyDescent="0.2">
      <c r="A109" s="62">
        <v>2410220</v>
      </c>
      <c r="B109" s="24" t="s">
        <v>16</v>
      </c>
      <c r="C109" s="42" t="s">
        <v>182</v>
      </c>
      <c r="D109" s="11">
        <v>153688</v>
      </c>
      <c r="E109" s="11">
        <v>108600</v>
      </c>
      <c r="F109" s="11"/>
      <c r="G109" s="26">
        <f t="shared" si="17"/>
        <v>0</v>
      </c>
      <c r="H109" s="11"/>
      <c r="I109" s="11"/>
      <c r="J109" s="11"/>
      <c r="K109" s="11"/>
      <c r="L109" s="11"/>
      <c r="M109" s="11"/>
      <c r="N109" s="63">
        <f t="shared" si="18"/>
        <v>153688</v>
      </c>
    </row>
    <row r="110" spans="1:14" x14ac:dyDescent="0.2">
      <c r="A110" s="59">
        <v>2414060</v>
      </c>
      <c r="B110" s="29">
        <v>110201</v>
      </c>
      <c r="C110" s="33" t="s">
        <v>79</v>
      </c>
      <c r="D110" s="7">
        <v>2399669</v>
      </c>
      <c r="E110" s="7">
        <v>1530000</v>
      </c>
      <c r="F110" s="7">
        <v>289200</v>
      </c>
      <c r="G110" s="23">
        <f t="shared" si="17"/>
        <v>55000</v>
      </c>
      <c r="H110" s="7">
        <v>15000</v>
      </c>
      <c r="I110" s="7"/>
      <c r="J110" s="7"/>
      <c r="K110" s="7">
        <v>40000</v>
      </c>
      <c r="L110" s="7">
        <v>25000</v>
      </c>
      <c r="M110" s="7"/>
      <c r="N110" s="61">
        <f t="shared" si="18"/>
        <v>2454669</v>
      </c>
    </row>
    <row r="111" spans="1:14" x14ac:dyDescent="0.2">
      <c r="A111" s="59">
        <v>2414070</v>
      </c>
      <c r="B111" s="32">
        <v>110202</v>
      </c>
      <c r="C111" s="30" t="s">
        <v>80</v>
      </c>
      <c r="D111" s="7">
        <v>1119900</v>
      </c>
      <c r="E111" s="7">
        <v>645900</v>
      </c>
      <c r="F111" s="7">
        <v>155000</v>
      </c>
      <c r="G111" s="23">
        <f t="shared" si="17"/>
        <v>90000</v>
      </c>
      <c r="H111" s="7">
        <v>15000</v>
      </c>
      <c r="I111" s="7"/>
      <c r="J111" s="7">
        <v>10000</v>
      </c>
      <c r="K111" s="7">
        <v>75000</v>
      </c>
      <c r="L111" s="7">
        <v>70000</v>
      </c>
      <c r="M111" s="7"/>
      <c r="N111" s="61">
        <f t="shared" si="18"/>
        <v>1209900</v>
      </c>
    </row>
    <row r="112" spans="1:14" x14ac:dyDescent="0.2">
      <c r="A112" s="59">
        <v>2414090</v>
      </c>
      <c r="B112" s="29">
        <v>110204</v>
      </c>
      <c r="C112" s="38" t="s">
        <v>81</v>
      </c>
      <c r="D112" s="7">
        <v>3184387</v>
      </c>
      <c r="E112" s="7">
        <v>1479500</v>
      </c>
      <c r="F112" s="7">
        <v>1124200</v>
      </c>
      <c r="G112" s="23">
        <f t="shared" si="17"/>
        <v>1437300</v>
      </c>
      <c r="H112" s="7">
        <v>142300</v>
      </c>
      <c r="I112" s="7"/>
      <c r="J112" s="7">
        <v>60000</v>
      </c>
      <c r="K112" s="7">
        <v>1295000</v>
      </c>
      <c r="L112" s="7">
        <v>1295000</v>
      </c>
      <c r="M112" s="7"/>
      <c r="N112" s="61">
        <f t="shared" si="18"/>
        <v>4621687</v>
      </c>
    </row>
    <row r="113" spans="1:14" x14ac:dyDescent="0.2">
      <c r="A113" s="59">
        <v>2414100</v>
      </c>
      <c r="B113" s="29">
        <v>110205</v>
      </c>
      <c r="C113" s="33" t="s">
        <v>82</v>
      </c>
      <c r="D113" s="7">
        <v>6408500</v>
      </c>
      <c r="E113" s="7">
        <v>4188400</v>
      </c>
      <c r="F113" s="7">
        <v>698700</v>
      </c>
      <c r="G113" s="23">
        <f t="shared" si="17"/>
        <v>730000</v>
      </c>
      <c r="H113" s="7">
        <v>450000</v>
      </c>
      <c r="I113" s="7">
        <v>240000</v>
      </c>
      <c r="J113" s="7">
        <v>49000</v>
      </c>
      <c r="K113" s="7">
        <v>280000</v>
      </c>
      <c r="L113" s="7">
        <v>280000</v>
      </c>
      <c r="M113" s="7"/>
      <c r="N113" s="61">
        <f t="shared" si="18"/>
        <v>7138500</v>
      </c>
    </row>
    <row r="114" spans="1:14" ht="12.75" customHeight="1" x14ac:dyDescent="0.2">
      <c r="A114" s="59">
        <v>2414800</v>
      </c>
      <c r="B114" s="29">
        <v>110502</v>
      </c>
      <c r="C114" s="33" t="s">
        <v>183</v>
      </c>
      <c r="D114" s="7">
        <v>436570</v>
      </c>
      <c r="E114" s="7">
        <v>300400</v>
      </c>
      <c r="F114" s="7"/>
      <c r="G114" s="23">
        <f t="shared" si="17"/>
        <v>0</v>
      </c>
      <c r="H114" s="7"/>
      <c r="I114" s="7"/>
      <c r="J114" s="7"/>
      <c r="K114" s="7"/>
      <c r="L114" s="7"/>
      <c r="M114" s="7"/>
      <c r="N114" s="61">
        <f t="shared" si="18"/>
        <v>436570</v>
      </c>
    </row>
    <row r="115" spans="1:14" ht="12.75" customHeight="1" x14ac:dyDescent="0.2">
      <c r="A115" s="59">
        <v>2414810</v>
      </c>
      <c r="B115" s="29">
        <v>110502</v>
      </c>
      <c r="C115" s="81" t="s">
        <v>192</v>
      </c>
      <c r="D115" s="14">
        <v>105463</v>
      </c>
      <c r="E115" s="7"/>
      <c r="F115" s="7"/>
      <c r="G115" s="23">
        <f t="shared" si="17"/>
        <v>0</v>
      </c>
      <c r="H115" s="7"/>
      <c r="I115" s="7"/>
      <c r="J115" s="7"/>
      <c r="K115" s="7"/>
      <c r="L115" s="7"/>
      <c r="M115" s="7"/>
      <c r="N115" s="61">
        <f t="shared" si="18"/>
        <v>105463</v>
      </c>
    </row>
    <row r="116" spans="1:14" ht="12.75" customHeight="1" x14ac:dyDescent="0.2">
      <c r="A116" s="59">
        <v>2414820</v>
      </c>
      <c r="B116" s="29">
        <v>110502</v>
      </c>
      <c r="C116" s="82" t="s">
        <v>193</v>
      </c>
      <c r="D116" s="7">
        <v>3000</v>
      </c>
      <c r="E116" s="7"/>
      <c r="F116" s="7"/>
      <c r="G116" s="23">
        <f t="shared" si="17"/>
        <v>0</v>
      </c>
      <c r="H116" s="7"/>
      <c r="I116" s="7"/>
      <c r="J116" s="7"/>
      <c r="K116" s="7"/>
      <c r="L116" s="7"/>
      <c r="M116" s="7"/>
      <c r="N116" s="61">
        <f t="shared" si="18"/>
        <v>3000</v>
      </c>
    </row>
    <row r="117" spans="1:14" ht="14.25" customHeight="1" x14ac:dyDescent="0.2">
      <c r="A117" s="59">
        <v>2414830</v>
      </c>
      <c r="B117" s="29">
        <v>110502</v>
      </c>
      <c r="C117" s="83" t="s">
        <v>194</v>
      </c>
      <c r="D117" s="16">
        <v>50000</v>
      </c>
      <c r="E117" s="7">
        <v>36600</v>
      </c>
      <c r="F117" s="7"/>
      <c r="G117" s="23">
        <f t="shared" si="17"/>
        <v>0</v>
      </c>
      <c r="H117" s="7"/>
      <c r="I117" s="7"/>
      <c r="J117" s="7"/>
      <c r="K117" s="7"/>
      <c r="L117" s="7"/>
      <c r="M117" s="7"/>
      <c r="N117" s="61">
        <f t="shared" si="18"/>
        <v>50000</v>
      </c>
    </row>
    <row r="118" spans="1:14" s="4" customFormat="1" x14ac:dyDescent="0.2">
      <c r="A118" s="62">
        <v>4100000</v>
      </c>
      <c r="B118" s="55"/>
      <c r="C118" s="53" t="s">
        <v>83</v>
      </c>
      <c r="D118" s="54">
        <f>SUM(D120+D121+D122+D123+D124+D125+D126+D127+D129+D131)</f>
        <v>15757801</v>
      </c>
      <c r="E118" s="54">
        <f>SUM(E120+E121+E122+E123+E124+E125+E126+E127+E129+E131)</f>
        <v>442600</v>
      </c>
      <c r="F118" s="54">
        <f>SUM(F120+F121+F122+F123+F124+F125+F126+F127+F129+F131)</f>
        <v>8829909</v>
      </c>
      <c r="G118" s="26">
        <f t="shared" si="17"/>
        <v>8693092</v>
      </c>
      <c r="H118" s="54">
        <f t="shared" ref="H118:M118" si="24">SUM(H120+H121+H122+H123+H124+H125+H126+H127+H129+H131)</f>
        <v>1725592</v>
      </c>
      <c r="I118" s="54">
        <f t="shared" si="24"/>
        <v>0</v>
      </c>
      <c r="J118" s="54">
        <f t="shared" si="24"/>
        <v>100000</v>
      </c>
      <c r="K118" s="54">
        <f t="shared" si="24"/>
        <v>6967500</v>
      </c>
      <c r="L118" s="54">
        <f t="shared" si="24"/>
        <v>4282000</v>
      </c>
      <c r="M118" s="54">
        <f t="shared" si="24"/>
        <v>0</v>
      </c>
      <c r="N118" s="63">
        <f t="shared" si="18"/>
        <v>24450893</v>
      </c>
    </row>
    <row r="119" spans="1:14" s="4" customFormat="1" x14ac:dyDescent="0.2">
      <c r="A119" s="62">
        <v>4110000</v>
      </c>
      <c r="B119" s="55"/>
      <c r="C119" s="71" t="s">
        <v>83</v>
      </c>
      <c r="D119" s="54">
        <f>SUM(D120:D131)</f>
        <v>15757801</v>
      </c>
      <c r="E119" s="54">
        <f t="shared" ref="E119:N119" si="25">SUM(E120:E131)</f>
        <v>442600</v>
      </c>
      <c r="F119" s="54">
        <f t="shared" si="25"/>
        <v>8829909</v>
      </c>
      <c r="G119" s="54">
        <f t="shared" si="25"/>
        <v>12588392</v>
      </c>
      <c r="H119" s="54">
        <f t="shared" si="25"/>
        <v>2970392</v>
      </c>
      <c r="I119" s="54">
        <f t="shared" si="25"/>
        <v>0</v>
      </c>
      <c r="J119" s="54">
        <f t="shared" si="25"/>
        <v>100000</v>
      </c>
      <c r="K119" s="54">
        <f t="shared" si="25"/>
        <v>9618000</v>
      </c>
      <c r="L119" s="54">
        <f t="shared" si="25"/>
        <v>4282000</v>
      </c>
      <c r="M119" s="54">
        <f t="shared" si="25"/>
        <v>0</v>
      </c>
      <c r="N119" s="54">
        <f t="shared" si="25"/>
        <v>28346193</v>
      </c>
    </row>
    <row r="120" spans="1:14" s="4" customFormat="1" ht="12.75" customHeight="1" x14ac:dyDescent="0.2">
      <c r="A120" s="62">
        <v>4110220</v>
      </c>
      <c r="B120" s="24" t="s">
        <v>16</v>
      </c>
      <c r="C120" s="42" t="s">
        <v>190</v>
      </c>
      <c r="D120" s="11">
        <v>750327</v>
      </c>
      <c r="E120" s="11">
        <v>442600</v>
      </c>
      <c r="F120" s="11">
        <v>21500</v>
      </c>
      <c r="G120" s="26">
        <f t="shared" si="17"/>
        <v>0</v>
      </c>
      <c r="H120" s="11"/>
      <c r="I120" s="11"/>
      <c r="J120" s="11"/>
      <c r="K120" s="11"/>
      <c r="L120" s="11"/>
      <c r="M120" s="11"/>
      <c r="N120" s="63">
        <f t="shared" si="18"/>
        <v>750327</v>
      </c>
    </row>
    <row r="121" spans="1:14" ht="17.25" hidden="1" customHeight="1" x14ac:dyDescent="0.2">
      <c r="A121" s="59"/>
      <c r="B121" s="37" t="s">
        <v>23</v>
      </c>
      <c r="C121" s="34" t="s">
        <v>24</v>
      </c>
      <c r="D121" s="7"/>
      <c r="E121" s="7"/>
      <c r="F121" s="7"/>
      <c r="G121" s="23">
        <f>SUM(H121+K121)</f>
        <v>0</v>
      </c>
      <c r="H121" s="7"/>
      <c r="I121" s="7"/>
      <c r="J121" s="7"/>
      <c r="K121" s="7"/>
      <c r="L121" s="7"/>
      <c r="M121" s="7"/>
      <c r="N121" s="61">
        <f>SUM(D121+G121)</f>
        <v>0</v>
      </c>
    </row>
    <row r="122" spans="1:14" hidden="1" x14ac:dyDescent="0.2">
      <c r="A122" s="59"/>
      <c r="B122" s="32">
        <v>100102</v>
      </c>
      <c r="C122" s="38" t="s">
        <v>26</v>
      </c>
      <c r="D122" s="7"/>
      <c r="E122" s="7"/>
      <c r="F122" s="7"/>
      <c r="G122" s="23">
        <f t="shared" si="17"/>
        <v>0</v>
      </c>
      <c r="H122" s="7"/>
      <c r="I122" s="7"/>
      <c r="J122" s="7"/>
      <c r="K122" s="7"/>
      <c r="L122" s="7"/>
      <c r="M122" s="7"/>
      <c r="N122" s="61">
        <f t="shared" si="18"/>
        <v>0</v>
      </c>
    </row>
    <row r="123" spans="1:14" hidden="1" x14ac:dyDescent="0.2">
      <c r="A123" s="59"/>
      <c r="B123" s="32" t="s">
        <v>84</v>
      </c>
      <c r="C123" s="51" t="s">
        <v>85</v>
      </c>
      <c r="D123" s="7"/>
      <c r="E123" s="7"/>
      <c r="F123" s="7"/>
      <c r="G123" s="23">
        <f t="shared" si="17"/>
        <v>0</v>
      </c>
      <c r="H123" s="7"/>
      <c r="I123" s="7"/>
      <c r="J123" s="7"/>
      <c r="K123" s="7"/>
      <c r="L123" s="7"/>
      <c r="M123" s="7"/>
      <c r="N123" s="61">
        <f t="shared" si="18"/>
        <v>0</v>
      </c>
    </row>
    <row r="124" spans="1:14" ht="13.5" customHeight="1" x14ac:dyDescent="0.2">
      <c r="A124" s="59">
        <v>4116070</v>
      </c>
      <c r="B124" s="32" t="s">
        <v>86</v>
      </c>
      <c r="C124" s="40" t="s">
        <v>184</v>
      </c>
      <c r="D124" s="7">
        <v>137000</v>
      </c>
      <c r="E124" s="7"/>
      <c r="F124" s="7"/>
      <c r="G124" s="23">
        <f t="shared" si="17"/>
        <v>0</v>
      </c>
      <c r="H124" s="7"/>
      <c r="I124" s="7"/>
      <c r="J124" s="7"/>
      <c r="K124" s="7"/>
      <c r="L124" s="7"/>
      <c r="M124" s="7"/>
      <c r="N124" s="61">
        <f t="shared" si="18"/>
        <v>137000</v>
      </c>
    </row>
    <row r="125" spans="1:14" ht="12.75" customHeight="1" x14ac:dyDescent="0.2">
      <c r="A125" s="59">
        <v>4116080</v>
      </c>
      <c r="B125" s="32">
        <v>100203</v>
      </c>
      <c r="C125" s="38" t="s">
        <v>185</v>
      </c>
      <c r="D125" s="7">
        <v>14870474</v>
      </c>
      <c r="E125" s="7"/>
      <c r="F125" s="7">
        <v>8808409</v>
      </c>
      <c r="G125" s="23">
        <f t="shared" si="17"/>
        <v>1482000</v>
      </c>
      <c r="H125" s="7"/>
      <c r="I125" s="7"/>
      <c r="J125" s="7"/>
      <c r="K125" s="7">
        <v>1482000</v>
      </c>
      <c r="L125" s="7">
        <v>1482000</v>
      </c>
      <c r="M125" s="7"/>
      <c r="N125" s="61">
        <f t="shared" si="18"/>
        <v>16352474</v>
      </c>
    </row>
    <row r="126" spans="1:14" ht="21" hidden="1" customHeight="1" x14ac:dyDescent="0.2">
      <c r="A126" s="59"/>
      <c r="B126" s="49" t="s">
        <v>87</v>
      </c>
      <c r="C126" s="33" t="s">
        <v>88</v>
      </c>
      <c r="D126" s="7"/>
      <c r="E126" s="7"/>
      <c r="F126" s="7"/>
      <c r="G126" s="23">
        <f t="shared" si="17"/>
        <v>0</v>
      </c>
      <c r="H126" s="7"/>
      <c r="I126" s="7"/>
      <c r="J126" s="7"/>
      <c r="K126" s="7"/>
      <c r="L126" s="7"/>
      <c r="M126" s="7"/>
      <c r="N126" s="61">
        <f t="shared" si="18"/>
        <v>0</v>
      </c>
    </row>
    <row r="127" spans="1:14" ht="20.25" hidden="1" customHeight="1" x14ac:dyDescent="0.2">
      <c r="A127" s="59"/>
      <c r="B127" s="56">
        <v>100602</v>
      </c>
      <c r="C127" s="35" t="s">
        <v>89</v>
      </c>
      <c r="D127" s="7">
        <f>SUM(D128)</f>
        <v>0</v>
      </c>
      <c r="E127" s="7"/>
      <c r="F127" s="7"/>
      <c r="G127" s="23">
        <f t="shared" si="17"/>
        <v>0</v>
      </c>
      <c r="H127" s="7">
        <f t="shared" ref="H127:M127" si="26">SUM(H128)</f>
        <v>0</v>
      </c>
      <c r="I127" s="7">
        <f t="shared" si="26"/>
        <v>0</v>
      </c>
      <c r="J127" s="7">
        <f t="shared" si="26"/>
        <v>0</v>
      </c>
      <c r="K127" s="7">
        <f t="shared" si="26"/>
        <v>0</v>
      </c>
      <c r="L127" s="7">
        <f t="shared" si="26"/>
        <v>0</v>
      </c>
      <c r="M127" s="7">
        <f t="shared" si="26"/>
        <v>0</v>
      </c>
      <c r="N127" s="61">
        <f t="shared" si="18"/>
        <v>0</v>
      </c>
    </row>
    <row r="128" spans="1:14" ht="15.75" hidden="1" customHeight="1" x14ac:dyDescent="0.2">
      <c r="A128" s="59"/>
      <c r="B128" s="57" t="s">
        <v>72</v>
      </c>
      <c r="C128" s="35" t="s">
        <v>90</v>
      </c>
      <c r="D128" s="7"/>
      <c r="E128" s="7"/>
      <c r="F128" s="7"/>
      <c r="G128" s="23">
        <f t="shared" si="17"/>
        <v>0</v>
      </c>
      <c r="H128" s="7"/>
      <c r="I128" s="7"/>
      <c r="J128" s="7"/>
      <c r="K128" s="7"/>
      <c r="L128" s="7"/>
      <c r="M128" s="7"/>
      <c r="N128" s="61">
        <f t="shared" si="18"/>
        <v>0</v>
      </c>
    </row>
    <row r="129" spans="1:14" ht="22.5" x14ac:dyDescent="0.2">
      <c r="A129" s="59">
        <v>4116710</v>
      </c>
      <c r="B129" s="27">
        <v>170703</v>
      </c>
      <c r="C129" s="38" t="s">
        <v>186</v>
      </c>
      <c r="D129" s="7"/>
      <c r="E129" s="7"/>
      <c r="F129" s="7"/>
      <c r="G129" s="23">
        <f t="shared" si="17"/>
        <v>4411092</v>
      </c>
      <c r="H129" s="7">
        <v>1725592</v>
      </c>
      <c r="I129" s="7"/>
      <c r="J129" s="7">
        <v>100000</v>
      </c>
      <c r="K129" s="7">
        <v>2685500</v>
      </c>
      <c r="L129" s="7">
        <f>SUM(L130)</f>
        <v>0</v>
      </c>
      <c r="M129" s="7">
        <f>SUM(M130)</f>
        <v>0</v>
      </c>
      <c r="N129" s="61">
        <f t="shared" si="18"/>
        <v>4411092</v>
      </c>
    </row>
    <row r="130" spans="1:14" ht="22.5" x14ac:dyDescent="0.2">
      <c r="A130" s="59"/>
      <c r="B130" s="56" t="s">
        <v>72</v>
      </c>
      <c r="C130" s="50" t="s">
        <v>91</v>
      </c>
      <c r="D130" s="7"/>
      <c r="E130" s="7"/>
      <c r="F130" s="7"/>
      <c r="G130" s="23">
        <f t="shared" si="17"/>
        <v>3895300</v>
      </c>
      <c r="H130" s="7">
        <v>1244800</v>
      </c>
      <c r="I130" s="7"/>
      <c r="J130" s="7"/>
      <c r="K130" s="7">
        <v>2650500</v>
      </c>
      <c r="L130" s="7"/>
      <c r="M130" s="7"/>
      <c r="N130" s="61">
        <f t="shared" si="18"/>
        <v>3895300</v>
      </c>
    </row>
    <row r="131" spans="1:14" x14ac:dyDescent="0.2">
      <c r="A131" s="59">
        <v>4117360</v>
      </c>
      <c r="B131" s="32" t="s">
        <v>33</v>
      </c>
      <c r="C131" s="38" t="s">
        <v>128</v>
      </c>
      <c r="D131" s="7"/>
      <c r="E131" s="7"/>
      <c r="F131" s="7"/>
      <c r="G131" s="23">
        <f t="shared" si="17"/>
        <v>2800000</v>
      </c>
      <c r="H131" s="7"/>
      <c r="I131" s="7"/>
      <c r="J131" s="7"/>
      <c r="K131" s="7">
        <v>2800000</v>
      </c>
      <c r="L131" s="7">
        <v>2800000</v>
      </c>
      <c r="M131" s="7"/>
      <c r="N131" s="61">
        <f t="shared" si="18"/>
        <v>2800000</v>
      </c>
    </row>
    <row r="132" spans="1:14" x14ac:dyDescent="0.2">
      <c r="A132" s="59">
        <v>4500000</v>
      </c>
      <c r="B132" s="41"/>
      <c r="C132" s="22" t="s">
        <v>92</v>
      </c>
      <c r="D132" s="31">
        <f>SUM(D134:D136)</f>
        <v>340720</v>
      </c>
      <c r="E132" s="31">
        <f>SUM(E134:E136)</f>
        <v>204300</v>
      </c>
      <c r="F132" s="31">
        <f>SUM(F134:F136)</f>
        <v>13400</v>
      </c>
      <c r="G132" s="23">
        <f>SUM(H132+K132)</f>
        <v>3000</v>
      </c>
      <c r="H132" s="31">
        <f t="shared" ref="H132:M132" si="27">SUM(H134:H136)</f>
        <v>0</v>
      </c>
      <c r="I132" s="31">
        <f t="shared" si="27"/>
        <v>0</v>
      </c>
      <c r="J132" s="31">
        <f t="shared" si="27"/>
        <v>0</v>
      </c>
      <c r="K132" s="31">
        <f t="shared" si="27"/>
        <v>3000</v>
      </c>
      <c r="L132" s="31">
        <f t="shared" si="27"/>
        <v>3000</v>
      </c>
      <c r="M132" s="31">
        <f t="shared" si="27"/>
        <v>0</v>
      </c>
      <c r="N132" s="61">
        <f>SUM(D132+G132)</f>
        <v>343720</v>
      </c>
    </row>
    <row r="133" spans="1:14" x14ac:dyDescent="0.2">
      <c r="A133" s="59">
        <v>4510000</v>
      </c>
      <c r="B133" s="41"/>
      <c r="C133" s="78" t="s">
        <v>92</v>
      </c>
      <c r="D133" s="31">
        <f>SUM(D134:D136)</f>
        <v>340720</v>
      </c>
      <c r="E133" s="31">
        <f t="shared" ref="E133:N133" si="28">SUM(E134:E136)</f>
        <v>204300</v>
      </c>
      <c r="F133" s="31">
        <f t="shared" si="28"/>
        <v>13400</v>
      </c>
      <c r="G133" s="31">
        <f t="shared" si="28"/>
        <v>3000</v>
      </c>
      <c r="H133" s="31">
        <f t="shared" si="28"/>
        <v>0</v>
      </c>
      <c r="I133" s="31">
        <f t="shared" si="28"/>
        <v>0</v>
      </c>
      <c r="J133" s="31">
        <f t="shared" si="28"/>
        <v>0</v>
      </c>
      <c r="K133" s="31">
        <f t="shared" si="28"/>
        <v>3000</v>
      </c>
      <c r="L133" s="31">
        <f t="shared" si="28"/>
        <v>3000</v>
      </c>
      <c r="M133" s="31">
        <f t="shared" si="28"/>
        <v>0</v>
      </c>
      <c r="N133" s="31">
        <f t="shared" si="28"/>
        <v>343720</v>
      </c>
    </row>
    <row r="134" spans="1:14" s="4" customFormat="1" x14ac:dyDescent="0.2">
      <c r="A134" s="62">
        <v>4510220</v>
      </c>
      <c r="B134" s="24" t="s">
        <v>16</v>
      </c>
      <c r="C134" s="42" t="s">
        <v>187</v>
      </c>
      <c r="D134" s="11">
        <v>294720</v>
      </c>
      <c r="E134" s="11">
        <v>204300</v>
      </c>
      <c r="F134" s="11">
        <v>13400</v>
      </c>
      <c r="G134" s="26">
        <f>SUM(H134+K134)</f>
        <v>3000</v>
      </c>
      <c r="H134" s="11"/>
      <c r="I134" s="11"/>
      <c r="J134" s="11"/>
      <c r="K134" s="11">
        <v>3000</v>
      </c>
      <c r="L134" s="11">
        <v>3000</v>
      </c>
      <c r="M134" s="11"/>
      <c r="N134" s="63">
        <f>SUM(D134+G134)</f>
        <v>297720</v>
      </c>
    </row>
    <row r="135" spans="1:14" s="4" customFormat="1" ht="33.75" x14ac:dyDescent="0.2">
      <c r="A135" s="62">
        <v>4517210</v>
      </c>
      <c r="B135" s="45" t="s">
        <v>31</v>
      </c>
      <c r="C135" s="44" t="s">
        <v>188</v>
      </c>
      <c r="D135" s="11">
        <v>37180</v>
      </c>
      <c r="E135" s="11"/>
      <c r="F135" s="11"/>
      <c r="G135" s="26">
        <f>SUM(H135+K135)</f>
        <v>0</v>
      </c>
      <c r="H135" s="11"/>
      <c r="I135" s="11"/>
      <c r="J135" s="11"/>
      <c r="K135" s="11"/>
      <c r="L135" s="11"/>
      <c r="M135" s="11"/>
      <c r="N135" s="63">
        <f>SUM(D135+G135)</f>
        <v>37180</v>
      </c>
    </row>
    <row r="136" spans="1:14" s="4" customFormat="1" ht="22.5" x14ac:dyDescent="0.2">
      <c r="A136" s="62">
        <v>4518060</v>
      </c>
      <c r="B136" s="24">
        <v>250404</v>
      </c>
      <c r="C136" s="46" t="s">
        <v>189</v>
      </c>
      <c r="D136" s="11">
        <v>8820</v>
      </c>
      <c r="E136" s="11"/>
      <c r="F136" s="11"/>
      <c r="G136" s="26">
        <f>SUM(H136+K136)</f>
        <v>0</v>
      </c>
      <c r="H136" s="11"/>
      <c r="I136" s="11"/>
      <c r="J136" s="11"/>
      <c r="K136" s="11"/>
      <c r="L136" s="11"/>
      <c r="M136" s="11"/>
      <c r="N136" s="63">
        <f>SUM(D136+G136)</f>
        <v>8820</v>
      </c>
    </row>
    <row r="137" spans="1:14" s="4" customFormat="1" x14ac:dyDescent="0.2">
      <c r="A137" s="62">
        <v>4700000</v>
      </c>
      <c r="B137" s="55"/>
      <c r="C137" s="53" t="s">
        <v>93</v>
      </c>
      <c r="D137" s="54">
        <f>SUM(D139:D141)</f>
        <v>412039</v>
      </c>
      <c r="E137" s="54">
        <f t="shared" ref="E137:M137" si="29">SUM(E139:E141)</f>
        <v>245100</v>
      </c>
      <c r="F137" s="54">
        <f t="shared" si="29"/>
        <v>30600</v>
      </c>
      <c r="G137" s="54">
        <f t="shared" si="29"/>
        <v>16036502</v>
      </c>
      <c r="H137" s="54">
        <f t="shared" si="29"/>
        <v>0</v>
      </c>
      <c r="I137" s="54">
        <f t="shared" si="29"/>
        <v>0</v>
      </c>
      <c r="J137" s="54">
        <f t="shared" si="29"/>
        <v>0</v>
      </c>
      <c r="K137" s="54">
        <f t="shared" si="29"/>
        <v>16036502</v>
      </c>
      <c r="L137" s="54">
        <f t="shared" si="29"/>
        <v>16036502</v>
      </c>
      <c r="M137" s="54">
        <f t="shared" si="29"/>
        <v>10000000</v>
      </c>
      <c r="N137" s="63">
        <f t="shared" ref="N137:N151" si="30">SUM(D137+G137)</f>
        <v>16448541</v>
      </c>
    </row>
    <row r="138" spans="1:14" s="4" customFormat="1" x14ac:dyDescent="0.2">
      <c r="A138" s="62">
        <v>4710000</v>
      </c>
      <c r="B138" s="55"/>
      <c r="C138" s="71" t="s">
        <v>93</v>
      </c>
      <c r="D138" s="54">
        <f>SUM(D139:D140)</f>
        <v>412039</v>
      </c>
      <c r="E138" s="54">
        <f t="shared" ref="E138:N138" si="31">SUM(E139:E140)</f>
        <v>245100</v>
      </c>
      <c r="F138" s="54">
        <f t="shared" si="31"/>
        <v>30600</v>
      </c>
      <c r="G138" s="54">
        <f t="shared" si="31"/>
        <v>16036502</v>
      </c>
      <c r="H138" s="54">
        <f t="shared" si="31"/>
        <v>0</v>
      </c>
      <c r="I138" s="54">
        <f t="shared" si="31"/>
        <v>0</v>
      </c>
      <c r="J138" s="54">
        <f t="shared" si="31"/>
        <v>0</v>
      </c>
      <c r="K138" s="54">
        <f t="shared" si="31"/>
        <v>16036502</v>
      </c>
      <c r="L138" s="54">
        <f t="shared" si="31"/>
        <v>16036502</v>
      </c>
      <c r="M138" s="54">
        <f t="shared" si="31"/>
        <v>10000000</v>
      </c>
      <c r="N138" s="54">
        <f t="shared" si="31"/>
        <v>16448541</v>
      </c>
    </row>
    <row r="139" spans="1:14" s="4" customFormat="1" ht="13.5" thickBot="1" x14ac:dyDescent="0.25">
      <c r="A139" s="62">
        <v>4710220</v>
      </c>
      <c r="B139" s="45" t="s">
        <v>16</v>
      </c>
      <c r="C139" s="42" t="s">
        <v>191</v>
      </c>
      <c r="D139" s="11">
        <v>412039</v>
      </c>
      <c r="E139" s="11">
        <v>245100</v>
      </c>
      <c r="F139" s="11">
        <v>30600</v>
      </c>
      <c r="G139" s="26">
        <f t="shared" ref="G139:G149" si="32">SUM(H139+K139)</f>
        <v>5000</v>
      </c>
      <c r="H139" s="11"/>
      <c r="I139" s="11"/>
      <c r="J139" s="11"/>
      <c r="K139" s="11">
        <v>5000</v>
      </c>
      <c r="L139" s="11">
        <v>5000</v>
      </c>
      <c r="M139" s="11"/>
      <c r="N139" s="63">
        <f t="shared" si="30"/>
        <v>417039</v>
      </c>
    </row>
    <row r="140" spans="1:14" s="4" customFormat="1" x14ac:dyDescent="0.2">
      <c r="A140" s="62">
        <v>4716310</v>
      </c>
      <c r="B140" s="45">
        <v>150101</v>
      </c>
      <c r="C140" s="25" t="s">
        <v>94</v>
      </c>
      <c r="D140" s="11"/>
      <c r="E140" s="11"/>
      <c r="F140" s="11"/>
      <c r="G140" s="26">
        <f t="shared" si="32"/>
        <v>16031502</v>
      </c>
      <c r="H140" s="11"/>
      <c r="I140" s="11"/>
      <c r="J140" s="11"/>
      <c r="K140" s="15">
        <v>16031502</v>
      </c>
      <c r="L140" s="15">
        <v>16031502</v>
      </c>
      <c r="M140" s="11">
        <v>10000000</v>
      </c>
      <c r="N140" s="63">
        <f t="shared" si="30"/>
        <v>16031502</v>
      </c>
    </row>
    <row r="141" spans="1:14" s="4" customFormat="1" ht="15" hidden="1" customHeight="1" x14ac:dyDescent="0.2">
      <c r="A141" s="62"/>
      <c r="B141" s="45">
        <v>210105</v>
      </c>
      <c r="C141" s="25" t="s">
        <v>95</v>
      </c>
      <c r="D141" s="11"/>
      <c r="E141" s="11"/>
      <c r="F141" s="11"/>
      <c r="G141" s="26">
        <f>SUM(H141+K141)</f>
        <v>0</v>
      </c>
      <c r="H141" s="11"/>
      <c r="I141" s="11"/>
      <c r="J141" s="11"/>
      <c r="K141" s="11"/>
      <c r="L141" s="11"/>
      <c r="M141" s="11"/>
      <c r="N141" s="63">
        <f>SUM(D141+G141)</f>
        <v>0</v>
      </c>
    </row>
    <row r="142" spans="1:14" ht="22.5" x14ac:dyDescent="0.2">
      <c r="A142" s="59"/>
      <c r="B142" s="56"/>
      <c r="C142" s="58" t="s">
        <v>96</v>
      </c>
      <c r="D142" s="7"/>
      <c r="E142" s="7"/>
      <c r="F142" s="7"/>
      <c r="G142" s="26">
        <f t="shared" si="32"/>
        <v>10000000</v>
      </c>
      <c r="H142" s="7"/>
      <c r="I142" s="7"/>
      <c r="J142" s="7"/>
      <c r="K142" s="11">
        <v>10000000</v>
      </c>
      <c r="L142" s="11">
        <v>10000000</v>
      </c>
      <c r="M142" s="11">
        <v>10000000</v>
      </c>
      <c r="N142" s="63">
        <f t="shared" si="30"/>
        <v>10000000</v>
      </c>
    </row>
    <row r="143" spans="1:14" s="4" customFormat="1" x14ac:dyDescent="0.2">
      <c r="A143" s="62">
        <v>7500000</v>
      </c>
      <c r="B143" s="52"/>
      <c r="C143" s="53" t="s">
        <v>97</v>
      </c>
      <c r="D143" s="54">
        <f>SUM(D145+D146)</f>
        <v>1054940</v>
      </c>
      <c r="E143" s="54">
        <f t="shared" ref="E143:N143" si="33">SUM(E145+E146)</f>
        <v>628400</v>
      </c>
      <c r="F143" s="54">
        <f t="shared" si="33"/>
        <v>69000</v>
      </c>
      <c r="G143" s="54">
        <f t="shared" si="33"/>
        <v>306057</v>
      </c>
      <c r="H143" s="54">
        <f t="shared" si="33"/>
        <v>0</v>
      </c>
      <c r="I143" s="54">
        <f t="shared" si="33"/>
        <v>0</v>
      </c>
      <c r="J143" s="54">
        <f t="shared" si="33"/>
        <v>0</v>
      </c>
      <c r="K143" s="54">
        <f t="shared" si="33"/>
        <v>306057</v>
      </c>
      <c r="L143" s="54">
        <f t="shared" si="33"/>
        <v>306057</v>
      </c>
      <c r="M143" s="54">
        <f t="shared" si="33"/>
        <v>0</v>
      </c>
      <c r="N143" s="64">
        <f t="shared" si="33"/>
        <v>1360997</v>
      </c>
    </row>
    <row r="144" spans="1:14" s="4" customFormat="1" x14ac:dyDescent="0.2">
      <c r="A144" s="62">
        <v>7510000</v>
      </c>
      <c r="B144" s="52"/>
      <c r="C144" s="71" t="s">
        <v>97</v>
      </c>
      <c r="D144" s="54">
        <v>1054940</v>
      </c>
      <c r="E144" s="54">
        <v>628400</v>
      </c>
      <c r="F144" s="54">
        <v>69000</v>
      </c>
      <c r="G144" s="26">
        <f>SUM(H144+K144)</f>
        <v>306057</v>
      </c>
      <c r="H144" s="54"/>
      <c r="I144" s="54"/>
      <c r="J144" s="54"/>
      <c r="K144" s="54">
        <v>306057</v>
      </c>
      <c r="L144" s="54">
        <v>306057</v>
      </c>
      <c r="M144" s="54"/>
      <c r="N144" s="63">
        <f>SUM(D144+G144)</f>
        <v>1360997</v>
      </c>
    </row>
    <row r="145" spans="1:14" s="4" customFormat="1" ht="12.75" customHeight="1" x14ac:dyDescent="0.2">
      <c r="A145" s="62">
        <v>7510220</v>
      </c>
      <c r="B145" s="24" t="s">
        <v>16</v>
      </c>
      <c r="C145" s="42" t="s">
        <v>52</v>
      </c>
      <c r="D145" s="11">
        <v>1054940</v>
      </c>
      <c r="E145" s="11">
        <v>628400</v>
      </c>
      <c r="F145" s="11">
        <v>69000</v>
      </c>
      <c r="G145" s="26">
        <f t="shared" si="32"/>
        <v>306057</v>
      </c>
      <c r="H145" s="11"/>
      <c r="I145" s="11"/>
      <c r="J145" s="11"/>
      <c r="K145" s="11">
        <v>306057</v>
      </c>
      <c r="L145" s="11">
        <v>306057</v>
      </c>
      <c r="M145" s="11"/>
      <c r="N145" s="63">
        <f t="shared" si="30"/>
        <v>1360997</v>
      </c>
    </row>
    <row r="146" spans="1:14" s="4" customFormat="1" ht="13.5" hidden="1" customHeight="1" x14ac:dyDescent="0.2">
      <c r="A146" s="62"/>
      <c r="B146" s="24" t="s">
        <v>98</v>
      </c>
      <c r="C146" s="42" t="s">
        <v>99</v>
      </c>
      <c r="D146" s="11"/>
      <c r="E146" s="11"/>
      <c r="F146" s="11"/>
      <c r="G146" s="26">
        <f t="shared" si="32"/>
        <v>0</v>
      </c>
      <c r="H146" s="11"/>
      <c r="I146" s="11"/>
      <c r="J146" s="11"/>
      <c r="K146" s="11"/>
      <c r="L146" s="11"/>
      <c r="M146" s="11"/>
      <c r="N146" s="63">
        <f t="shared" si="30"/>
        <v>0</v>
      </c>
    </row>
    <row r="147" spans="1:14" hidden="1" x14ac:dyDescent="0.2">
      <c r="A147" s="59"/>
      <c r="B147" s="21" t="s">
        <v>100</v>
      </c>
      <c r="C147" s="22" t="s">
        <v>97</v>
      </c>
      <c r="D147" s="31">
        <f>SUM(D148:D150)</f>
        <v>0</v>
      </c>
      <c r="E147" s="31">
        <f t="shared" ref="E147:M147" si="34">SUM(E148:E150)</f>
        <v>0</v>
      </c>
      <c r="F147" s="31">
        <f t="shared" si="34"/>
        <v>0</v>
      </c>
      <c r="G147" s="31">
        <f t="shared" si="34"/>
        <v>0</v>
      </c>
      <c r="H147" s="31">
        <f t="shared" si="34"/>
        <v>0</v>
      </c>
      <c r="I147" s="31">
        <f t="shared" si="34"/>
        <v>0</v>
      </c>
      <c r="J147" s="31">
        <f t="shared" si="34"/>
        <v>0</v>
      </c>
      <c r="K147" s="31">
        <f t="shared" si="34"/>
        <v>0</v>
      </c>
      <c r="L147" s="31">
        <f t="shared" si="34"/>
        <v>0</v>
      </c>
      <c r="M147" s="31">
        <f t="shared" si="34"/>
        <v>0</v>
      </c>
      <c r="N147" s="61">
        <f t="shared" si="30"/>
        <v>0</v>
      </c>
    </row>
    <row r="148" spans="1:14" ht="13.5" hidden="1" customHeight="1" x14ac:dyDescent="0.2">
      <c r="A148" s="59"/>
      <c r="B148" s="37" t="s">
        <v>101</v>
      </c>
      <c r="C148" s="39" t="s">
        <v>102</v>
      </c>
      <c r="D148" s="7"/>
      <c r="E148" s="7"/>
      <c r="F148" s="7"/>
      <c r="G148" s="23">
        <f t="shared" si="32"/>
        <v>0</v>
      </c>
      <c r="H148" s="7"/>
      <c r="I148" s="7"/>
      <c r="J148" s="7"/>
      <c r="K148" s="7"/>
      <c r="L148" s="7"/>
      <c r="M148" s="7"/>
      <c r="N148" s="61">
        <f t="shared" si="30"/>
        <v>0</v>
      </c>
    </row>
    <row r="149" spans="1:14" ht="13.5" hidden="1" customHeight="1" x14ac:dyDescent="0.2">
      <c r="A149" s="59"/>
      <c r="B149" s="37">
        <v>250344</v>
      </c>
      <c r="C149" s="39" t="s">
        <v>103</v>
      </c>
      <c r="D149" s="7"/>
      <c r="E149" s="7"/>
      <c r="F149" s="7"/>
      <c r="G149" s="23">
        <f t="shared" si="32"/>
        <v>0</v>
      </c>
      <c r="H149" s="7"/>
      <c r="I149" s="7"/>
      <c r="J149" s="7"/>
      <c r="K149" s="7"/>
      <c r="L149" s="7"/>
      <c r="M149" s="7"/>
      <c r="N149" s="61">
        <f t="shared" si="30"/>
        <v>0</v>
      </c>
    </row>
    <row r="150" spans="1:14" ht="12.75" hidden="1" customHeight="1" x14ac:dyDescent="0.2">
      <c r="A150" s="59"/>
      <c r="B150" s="32"/>
      <c r="C150" s="30"/>
      <c r="D150" s="7"/>
      <c r="E150" s="7"/>
      <c r="F150" s="7"/>
      <c r="G150" s="23"/>
      <c r="H150" s="7"/>
      <c r="I150" s="7"/>
      <c r="J150" s="7"/>
      <c r="K150" s="7"/>
      <c r="L150" s="7"/>
      <c r="M150" s="7"/>
      <c r="N150" s="61"/>
    </row>
    <row r="151" spans="1:14" ht="13.5" thickBot="1" x14ac:dyDescent="0.25">
      <c r="A151" s="65"/>
      <c r="B151" s="66"/>
      <c r="C151" s="67" t="s">
        <v>104</v>
      </c>
      <c r="D151" s="68">
        <f t="shared" ref="D151:M151" si="35">SUM(D14+D37+D49+D60+D91+D103+D107+D118+D132+D137+D143+D147)</f>
        <v>274358921</v>
      </c>
      <c r="E151" s="68">
        <f t="shared" si="35"/>
        <v>151385465</v>
      </c>
      <c r="F151" s="68">
        <f t="shared" si="35"/>
        <v>39825609</v>
      </c>
      <c r="G151" s="68">
        <f t="shared" si="35"/>
        <v>51197500</v>
      </c>
      <c r="H151" s="68">
        <f t="shared" si="35"/>
        <v>12149581</v>
      </c>
      <c r="I151" s="68">
        <f t="shared" si="35"/>
        <v>2001544</v>
      </c>
      <c r="J151" s="68">
        <f t="shared" si="35"/>
        <v>783595</v>
      </c>
      <c r="K151" s="68">
        <f t="shared" si="35"/>
        <v>39047919</v>
      </c>
      <c r="L151" s="68">
        <f t="shared" si="35"/>
        <v>35865775</v>
      </c>
      <c r="M151" s="68">
        <f t="shared" si="35"/>
        <v>10000000</v>
      </c>
      <c r="N151" s="69">
        <f t="shared" si="30"/>
        <v>325556421</v>
      </c>
    </row>
    <row r="153" spans="1:14" ht="24.75" customHeight="1" x14ac:dyDescent="0.2">
      <c r="C153" s="17" t="s">
        <v>105</v>
      </c>
      <c r="D153" s="17"/>
      <c r="E153" s="17"/>
      <c r="F153" s="17"/>
      <c r="G153" s="17"/>
      <c r="K153" s="17" t="s">
        <v>106</v>
      </c>
    </row>
    <row r="154" spans="1:14" ht="26.25" customHeight="1" x14ac:dyDescent="0.2">
      <c r="C154" t="s">
        <v>107</v>
      </c>
      <c r="K154" t="s">
        <v>108</v>
      </c>
    </row>
  </sheetData>
  <mergeCells count="23">
    <mergeCell ref="M1:O1"/>
    <mergeCell ref="M2:O2"/>
    <mergeCell ref="M3:O3"/>
    <mergeCell ref="B5:N5"/>
    <mergeCell ref="B6:N6"/>
    <mergeCell ref="G9:M9"/>
    <mergeCell ref="N9:N12"/>
    <mergeCell ref="D10:D12"/>
    <mergeCell ref="E10:F10"/>
    <mergeCell ref="G10:G12"/>
    <mergeCell ref="H10:H12"/>
    <mergeCell ref="I10:J10"/>
    <mergeCell ref="K10:K12"/>
    <mergeCell ref="L10:M10"/>
    <mergeCell ref="A9:A12"/>
    <mergeCell ref="L11:L12"/>
    <mergeCell ref="B9:B12"/>
    <mergeCell ref="D9:F9"/>
    <mergeCell ref="C9:C12"/>
    <mergeCell ref="E11:E12"/>
    <mergeCell ref="F11:F12"/>
    <mergeCell ref="I11:I12"/>
    <mergeCell ref="J11:J12"/>
  </mergeCells>
  <phoneticPr fontId="15" type="noConversion"/>
  <hyperlinks>
    <hyperlink ref="C19" location="_ftn2" display="_ftn2"/>
    <hyperlink ref="B29" location="_ftnref1" display="_ftnref1"/>
    <hyperlink ref="B30" location="_ftnref2" display="_ftnref2"/>
    <hyperlink ref="C54" location="_ftn2" display="_ftn2"/>
  </hyperlinks>
  <pageMargins left="0.78740157480314965" right="0.19685039370078741" top="0.98425196850393704" bottom="0.19685039370078741" header="0.51181102362204722" footer="0.51181102362204722"/>
  <pageSetup paperSize="9" scale="62" fitToHeight="1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Default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2012-05-18T05:52:24Z</cp:lastPrinted>
  <dcterms:created xsi:type="dcterms:W3CDTF">2012-05-16T10:20:19Z</dcterms:created>
  <dcterms:modified xsi:type="dcterms:W3CDTF">2021-12-21T09:33:41Z</dcterms:modified>
</cp:coreProperties>
</file>