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4 сесія\сайт\"/>
    </mc:Choice>
  </mc:AlternateContent>
  <xr:revisionPtr revIDLastSave="0" documentId="13_ncr:1_{7BB8715B-AEC8-4269-A4E0-4D1DCEDCFDA4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21" i="3"/>
  <c r="E17" i="3" l="1"/>
  <c r="F20" i="3" l="1"/>
  <c r="E20" i="3"/>
  <c r="D18" i="3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<sst xmlns="http://schemas.openxmlformats.org/spreadsheetml/2006/main" count="57" uniqueCount="45">
  <si>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</si>
  <si>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</si>
  <si>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</si>
  <si>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</si>
  <si>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</si>
  <si>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</si>
  <si>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</si>
  <si>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</si>
  <si>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</si>
  <si>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</si>
  <si>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</si>
  <si>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</si>
  <si>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</si>
  <si>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</si>
  <si>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</si>
  <si>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</si>
  <si>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</si>
  <si>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</si>
  <si>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</si>
  <si>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</si>
  <si>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</si>
  <si>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</si>
  <si>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</si>
  <si>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</si>
  <si>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</si>
  <si>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</si>
  <si>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</si>
  <si>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</si>
  <si>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</si>
  <si>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</si>
  <si>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</si>
  <si>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</si>
  <si>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</si>
  <si>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</si>
  <si>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</si>
  <si>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</si>
  <si>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</si>
  <si>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</si>
  <si>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</si>
  <si>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>Начальник фінансового управління Мелітопольської міської ради</t>
  </si>
  <si>
    <t>Юрій ЗАХАРЧУК</t>
  </si>
  <si>
    <t xml:space="preserve">Роман РОМАНОВ	</t>
  </si>
  <si>
    <t xml:space="preserve">Секретар Мелітопольської міської ради							</t>
  </si>
  <si>
    <t>0856800000</t>
  </si>
  <si>
    <t>до рішення 34 сесії  Мелітопольської міської ради Запорізької області VIII скликання від 27.02.2024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</si>
</sst>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3" sqref="D3:F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113565560</v>
      </c>
      <c r="D13" s="7">
        <f>D14+D21+D18</f>
        <v>-24312110</v>
      </c>
      <c r="E13" s="7">
        <f>E14+E21+E18</f>
        <v>137877670</v>
      </c>
      <c r="F13" s="7">
        <f>F14+F21+F18</f>
        <v>137877670</v>
      </c>
    </row>
    <row r="14" spans="1:7" ht="16.8" x14ac:dyDescent="0.3">
      <c r="A14" s="6">
        <v>202000</v>
      </c>
      <c r="B14" s="17" t="s">
        <v>19</v>
      </c>
      <c r="C14" s="15">
        <f>SUM(C15)</f>
        <v>-50201290</v>
      </c>
      <c r="D14" s="15">
        <f>SUM(D15)</f>
        <v>0</v>
      </c>
      <c r="E14" s="15">
        <f>SUM(E15)</f>
        <v>-50201290</v>
      </c>
      <c r="F14" s="15">
        <f>SUM(F15)</f>
        <v>-50201290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-50201290</v>
      </c>
      <c r="D15" s="15">
        <f>SUM(D16:D17)</f>
        <v>0</v>
      </c>
      <c r="E15" s="15">
        <f>SUM(E16:E17)</f>
        <v>-50201290</v>
      </c>
      <c r="F15" s="15">
        <f>SUM(F16:F17)</f>
        <v>-50201290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-50201290</v>
      </c>
      <c r="D17" s="9">
        <v>0</v>
      </c>
      <c r="E17" s="7">
        <f>-19200000-31001290</f>
        <v>-50201290</v>
      </c>
      <c r="F17" s="7">
        <f>E17</f>
        <v>-50201290</v>
      </c>
    </row>
    <row r="18" spans="1:8" ht="16.8" x14ac:dyDescent="0.3">
      <c r="A18" s="6">
        <v>208000</v>
      </c>
      <c r="B18" s="8" t="s">
        <v>9</v>
      </c>
      <c r="C18" s="15">
        <f t="shared" si="0"/>
        <v>163766850</v>
      </c>
      <c r="D18" s="15">
        <f>D19-D20</f>
        <v>163766850</v>
      </c>
      <c r="E18" s="15">
        <f>E19-E20</f>
        <v>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184657873</v>
      </c>
      <c r="D20" s="7">
        <f>D19-163766850</f>
        <v>154402381</v>
      </c>
      <c r="E20" s="7">
        <f>E19</f>
        <v>30255492</v>
      </c>
      <c r="F20" s="7">
        <f>F19</f>
        <v>29524291</v>
      </c>
      <c r="H20" s="18"/>
    </row>
    <row r="21" spans="1:8" ht="33.6" x14ac:dyDescent="0.3">
      <c r="A21" s="6">
        <v>208400</v>
      </c>
      <c r="B21" s="40" t="s">
        <v>12</v>
      </c>
      <c r="C21" s="41">
        <f t="shared" si="0"/>
        <v>0</v>
      </c>
      <c r="D21" s="7">
        <f>-42760600-31001290-4217070-110100000</f>
        <v>-188078960</v>
      </c>
      <c r="E21" s="7">
        <f>-D21</f>
        <v>188078960</v>
      </c>
      <c r="F21" s="7">
        <f>E21</f>
        <v>188078960</v>
      </c>
      <c r="G21" s="18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113565560</v>
      </c>
      <c r="D26" s="39">
        <f>D13+D22</f>
        <v>-24312110</v>
      </c>
      <c r="E26" s="39">
        <f>E13+E22</f>
        <v>137877670</v>
      </c>
      <c r="F26" s="39">
        <f>F13+F22</f>
        <v>137877670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-50201290</v>
      </c>
      <c r="D28" s="7">
        <f>D33</f>
        <v>0</v>
      </c>
      <c r="E28" s="7">
        <f>E29+E33+E31</f>
        <v>-50201290</v>
      </c>
      <c r="F28" s="7">
        <f>F29+F33+F31</f>
        <v>-50201290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-50201290</v>
      </c>
      <c r="D33" s="7">
        <v>0</v>
      </c>
      <c r="E33" s="7">
        <f>E34+E36</f>
        <v>-50201290</v>
      </c>
      <c r="F33" s="7">
        <f>F34+F36</f>
        <v>-50201290</v>
      </c>
    </row>
    <row r="34" spans="1:7" ht="16.8" x14ac:dyDescent="0.3">
      <c r="A34" s="13">
        <v>402100</v>
      </c>
      <c r="B34" s="8" t="s">
        <v>14</v>
      </c>
      <c r="C34" s="15">
        <f t="shared" si="0"/>
        <v>-50201290</v>
      </c>
      <c r="D34" s="7">
        <v>0</v>
      </c>
      <c r="E34" s="7">
        <f>E35</f>
        <v>-50201290</v>
      </c>
      <c r="F34" s="7">
        <f>F35</f>
        <v>-50201290</v>
      </c>
    </row>
    <row r="35" spans="1:7" ht="16.8" x14ac:dyDescent="0.3">
      <c r="A35" s="13">
        <v>402102</v>
      </c>
      <c r="B35" s="8" t="s">
        <v>15</v>
      </c>
      <c r="C35" s="15">
        <f t="shared" si="0"/>
        <v>-50201290</v>
      </c>
      <c r="D35" s="7">
        <v>0</v>
      </c>
      <c r="E35" s="7">
        <f>E17</f>
        <v>-50201290</v>
      </c>
      <c r="F35" s="7">
        <f>E35</f>
        <v>-50201290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163766850</v>
      </c>
      <c r="D38" s="7">
        <f>D42</f>
        <v>-24312110</v>
      </c>
      <c r="E38" s="7">
        <f>E42</f>
        <v>188078960</v>
      </c>
      <c r="F38" s="7">
        <f>F42</f>
        <v>188078960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163766850</v>
      </c>
      <c r="D42" s="7">
        <f>D43-D44+D45</f>
        <v>-24312110</v>
      </c>
      <c r="E42" s="7">
        <f>E43-E44+E45</f>
        <v>188078960</v>
      </c>
      <c r="F42" s="7">
        <f>F43-F44+F45</f>
        <v>188078960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184657873</v>
      </c>
      <c r="D44" s="7">
        <f t="shared" si="1"/>
        <v>154402381</v>
      </c>
      <c r="E44" s="7">
        <f t="shared" si="1"/>
        <v>30255492</v>
      </c>
      <c r="F44" s="7">
        <f t="shared" si="1"/>
        <v>29524291</v>
      </c>
    </row>
    <row r="45" spans="1:7" ht="33.6" x14ac:dyDescent="0.3">
      <c r="A45" s="42">
        <v>602400</v>
      </c>
      <c r="B45" s="33" t="s">
        <v>12</v>
      </c>
      <c r="C45" s="43">
        <f>SUM(D45:E45)</f>
        <v>0</v>
      </c>
      <c r="D45" s="7">
        <f>D21</f>
        <v>-188078960</v>
      </c>
      <c r="E45" s="7">
        <f>E21</f>
        <v>188078960</v>
      </c>
      <c r="F45" s="7">
        <f>F21</f>
        <v>188078960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113565560</v>
      </c>
      <c r="D46" s="11">
        <f>D28+D38</f>
        <v>-24312110</v>
      </c>
      <c r="E46" s="11">
        <f>E28+E38</f>
        <v>137877670</v>
      </c>
      <c r="F46" s="11">
        <f>F28+F38</f>
        <v>137877670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39</v>
      </c>
      <c r="B48" s="28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42</v>
      </c>
      <c r="B50" s="53"/>
      <c r="C50" s="30"/>
      <c r="D50" s="31"/>
      <c r="E50" s="54" t="s">
        <v>41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2024-03-01T10:55:07Z</dcterms:modified>
</cp:coreProperties>
</file>