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01" i="1" l="1"/>
  <c r="C116" i="1"/>
  <c r="C102" i="1"/>
  <c r="C115" i="1"/>
  <c r="E85" i="1"/>
  <c r="C109" i="1"/>
  <c r="C114" i="1"/>
  <c r="E88" i="1"/>
  <c r="C88" i="1"/>
  <c r="F87" i="1"/>
  <c r="F86" i="1"/>
  <c r="E87" i="1"/>
  <c r="C112" i="1"/>
  <c r="C108" i="1"/>
  <c r="C104" i="1"/>
  <c r="F95" i="1"/>
  <c r="D95" i="1"/>
  <c r="C113" i="1"/>
  <c r="E95" i="1"/>
  <c r="C98" i="1"/>
  <c r="C97" i="1"/>
  <c r="C96" i="1"/>
  <c r="C95" i="1"/>
  <c r="C106" i="1"/>
  <c r="E99" i="1"/>
  <c r="E101" i="1"/>
  <c r="E92" i="1"/>
  <c r="C92" i="1"/>
  <c r="D93" i="1"/>
  <c r="D99" i="1"/>
  <c r="D92" i="1"/>
  <c r="C111" i="1"/>
  <c r="C110" i="1"/>
  <c r="C107" i="1"/>
  <c r="C105" i="1"/>
  <c r="C103" i="1"/>
  <c r="C100" i="1"/>
  <c r="D25" i="1"/>
  <c r="D27" i="1"/>
  <c r="D24" i="1"/>
  <c r="C24" i="1"/>
  <c r="C28" i="1"/>
  <c r="C27" i="1"/>
  <c r="C26" i="1"/>
  <c r="C25" i="1"/>
  <c r="E76" i="1"/>
  <c r="E75" i="1"/>
  <c r="C79" i="1"/>
  <c r="F81" i="1"/>
  <c r="E81" i="1"/>
  <c r="D31" i="1"/>
  <c r="D42" i="1"/>
  <c r="D45" i="1"/>
  <c r="D30" i="1"/>
  <c r="D14" i="1"/>
  <c r="D19" i="1"/>
  <c r="D13" i="1"/>
  <c r="D22" i="1"/>
  <c r="D21" i="1"/>
  <c r="C21" i="1"/>
  <c r="C23" i="1"/>
  <c r="C22" i="1"/>
  <c r="F101" i="1"/>
  <c r="C99" i="1"/>
  <c r="C85" i="1"/>
  <c r="D56" i="1"/>
  <c r="C58" i="1"/>
  <c r="D60" i="1"/>
  <c r="D65" i="1"/>
  <c r="C65" i="1"/>
  <c r="D67" i="1"/>
  <c r="E67" i="1"/>
  <c r="C67" i="1"/>
  <c r="C61" i="1"/>
  <c r="D54" i="1"/>
  <c r="F92" i="1"/>
  <c r="C84" i="1"/>
  <c r="D82" i="1"/>
  <c r="D81" i="1"/>
  <c r="E65" i="1"/>
  <c r="F71" i="1"/>
  <c r="F70" i="1"/>
  <c r="F54" i="1"/>
  <c r="F53" i="1"/>
  <c r="F60" i="1"/>
  <c r="F65" i="1"/>
  <c r="F67" i="1"/>
  <c r="F59" i="1"/>
  <c r="F76" i="1"/>
  <c r="F75" i="1"/>
  <c r="D87" i="1"/>
  <c r="D86" i="1"/>
  <c r="F89" i="1"/>
  <c r="F31" i="1"/>
  <c r="F42" i="1"/>
  <c r="F45" i="1"/>
  <c r="F30" i="1"/>
  <c r="F12" i="1"/>
  <c r="F49" i="1"/>
  <c r="F48" i="1"/>
  <c r="E49" i="1"/>
  <c r="E48" i="1"/>
  <c r="E14" i="1"/>
  <c r="E19" i="1"/>
  <c r="E13" i="1"/>
  <c r="E12" i="1"/>
  <c r="E24" i="1"/>
  <c r="E31" i="1"/>
  <c r="E42" i="1"/>
  <c r="E45" i="1"/>
  <c r="E30" i="1"/>
  <c r="C31" i="1"/>
  <c r="C42" i="1"/>
  <c r="E71" i="1"/>
  <c r="E70" i="1"/>
  <c r="D71" i="1"/>
  <c r="D70" i="1"/>
  <c r="C70" i="1"/>
  <c r="E56" i="1"/>
  <c r="E54" i="1"/>
  <c r="E60" i="1"/>
  <c r="C60" i="1"/>
  <c r="E89" i="1"/>
  <c r="D89" i="1"/>
  <c r="C89" i="1"/>
  <c r="D76" i="1"/>
  <c r="D75" i="1"/>
  <c r="C75" i="1"/>
  <c r="C93" i="1"/>
  <c r="C14" i="1"/>
  <c r="C19" i="1"/>
  <c r="C45" i="1"/>
  <c r="D49" i="1"/>
  <c r="D48" i="1"/>
  <c r="C39" i="1"/>
  <c r="C64" i="1"/>
  <c r="C62" i="1"/>
  <c r="C94" i="1"/>
  <c r="C90" i="1"/>
  <c r="C83" i="1"/>
  <c r="C78" i="1"/>
  <c r="C77" i="1"/>
  <c r="C74" i="1"/>
  <c r="C73" i="1"/>
  <c r="C72" i="1"/>
  <c r="C69" i="1"/>
  <c r="C68" i="1"/>
  <c r="C66" i="1"/>
  <c r="C63" i="1"/>
  <c r="C57" i="1"/>
  <c r="C55" i="1"/>
  <c r="C52" i="1"/>
  <c r="C51" i="1"/>
  <c r="C50" i="1"/>
  <c r="C47" i="1"/>
  <c r="C46" i="1"/>
  <c r="C44" i="1"/>
  <c r="C43" i="1"/>
  <c r="C41" i="1"/>
  <c r="C40" i="1"/>
  <c r="C38" i="1"/>
  <c r="C37" i="1"/>
  <c r="C36" i="1"/>
  <c r="C35" i="1"/>
  <c r="C34" i="1"/>
  <c r="C33" i="1"/>
  <c r="C32" i="1"/>
  <c r="C29" i="1"/>
  <c r="C20" i="1"/>
  <c r="C18" i="1"/>
  <c r="C17" i="1"/>
  <c r="C16" i="1"/>
  <c r="C15" i="1"/>
  <c r="F56" i="1"/>
  <c r="F19" i="1"/>
  <c r="F14" i="1"/>
  <c r="F13" i="1"/>
  <c r="C49" i="1"/>
  <c r="C48" i="1"/>
  <c r="C82" i="1"/>
  <c r="C87" i="1"/>
  <c r="C71" i="1"/>
  <c r="C30" i="1"/>
  <c r="E59" i="1"/>
  <c r="D12" i="1"/>
  <c r="C12" i="1"/>
  <c r="C13" i="1"/>
  <c r="E53" i="1"/>
  <c r="C54" i="1"/>
  <c r="C81" i="1"/>
  <c r="D80" i="1"/>
  <c r="E86" i="1"/>
  <c r="C86" i="1"/>
  <c r="F80" i="1"/>
  <c r="F91" i="1"/>
  <c r="F117" i="1"/>
  <c r="C56" i="1"/>
  <c r="D59" i="1"/>
  <c r="C101" i="1"/>
  <c r="C76" i="1"/>
  <c r="C80" i="1"/>
  <c r="E80" i="1"/>
  <c r="E91" i="1"/>
  <c r="E117" i="1"/>
  <c r="D53" i="1"/>
  <c r="C59" i="1"/>
  <c r="C53" i="1"/>
  <c r="D91" i="1"/>
  <c r="D117" i="1"/>
  <c r="C117" i="1"/>
  <c r="C91" i="1"/>
</calcChain>
</file>

<file path=xl/sharedStrings.xml><?xml version="1.0" encoding="utf-8"?>
<sst xmlns="http://schemas.openxmlformats.org/spreadsheetml/2006/main" count="124" uniqueCount="121">
  <si>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</si>
  <si>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</si>
  <si>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</si>
  <si>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</si>
  <si>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</si>
  <si>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</si>
  <si>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</si>
  <si>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</si>
  <si>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</si>
  <si>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</si>
  <si>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</si>
  <si>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</si>
  <si>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</si>
  <si>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</si>
  <si>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</si>
  <si>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</si>
  <si>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</si>
  <si>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</si>
  <si>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</si>
  <si>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</si>
  <si>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</si>
  <si>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</si>
  <si>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</si>
  <si>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</si>
  <si>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</si>
  <si>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</si>
  <si>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</si>
  <si>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</si>
  <si>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</si>
  <si>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</si>
  <si>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</si>
  <si>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</si>
  <si>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</si>
  <si>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</si>
  <si>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</si>
  <si>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</si>
  <si>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</si>
  <si>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</si>
  <si>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</si>
  <si>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</si>
  <si>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</si>
  <si>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</si>
  <si>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</si>
  <si>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</si>
  <si>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</si>
  <si>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</si>
  <si>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</si>
  <si>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</si>
  <si>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</si>
  <si>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</si>
  <si>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</si>
  <si>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</si>
  <si>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</si>
  <si>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</si>
  <si>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</si>
  <si>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</si>
  <si>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</si>
  <si>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</si>
  <si>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</si>
  <si>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</si>
  <si>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</si>
  <si>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</si>
  <si>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</si>
  <si>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</si>
  <si>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</si>
  <si>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</si>
  <si>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</si>
  <si>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</si>
  <si>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</si>
  <si>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</si>
  <si>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</si>
  <si>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</si>
  <si>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</si>
  <si>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</si>
  <si>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</si>
  <si>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</si>
  <si>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</si>
  <si>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</si>
  <si>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</si>
  <si>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</si>
  <si>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</si>
  <si>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</si>
  <si>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</si>
  <si>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</si>
  <si>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</si>
  <si>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</si>
  <si>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</si>
  <si>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</si>
  <si>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</si>
  <si>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>Субвенція з місцевого бюджету на здійснення природоохоронних заходів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</si>
  <si>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</si>
  <si>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</si>
  <si>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</si>
  <si>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</si>
  <si>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</si>
  <si>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</si>
  <si>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</si>
  <si>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</si>
  <si>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</si>
  <si>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Надходження бюджетних установ від реалізації в установленому порядку майна (крім нерухомого майна)</t>
  </si>
  <si>
    <t>Доходи місцевого бюджету  на 2020 рік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</si>
  <si>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</si>
  <si>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</si>
  <si>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</si>
  <si>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</si>
  <si>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</si>
  <si>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</si>
  <si>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 xml:space="preserve">Субвенція з державного бюджету місцевим бюджетам для реалізації проектів в рамках Надзвичайної кредитної програми для відновлення України 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</si>
  <si>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</si>
  <si>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</si>
  <si>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</si>
  <si>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здоров`я у госпітальних округах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</si>
  <si>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</si>
  <si>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забезпечення подачею кисню ліжкового фонду закладів охорони здоров`я,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</si>
  <si>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</si>
  <si>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забезпечення  здійснення деяких заходів, спрямованих на запобігання винекненню та поширенню, локалізацію та ліквідацію спалахів, епідемії та пандемії гострої респіраторної     хвороби COVID-19, спричиненою коронавірусом SARS-CoV-2, за рахунок відповідної субвенції з державного бюджету</t>
  </si>
  <si>
    <t>Мелітопольський міський голова</t>
  </si>
  <si>
    <t>Іван ФЕДОРОВ</t>
  </si>
  <si>
    <t>до рішення 1 сесії</t>
  </si>
  <si>
    <t>від 17.12.2020   № 8/1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</si>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</sst>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7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1" fontId="20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4" fontId="11" fillId="0" borderId="0" xfId="0" applyNumberFormat="1" applyFont="1"/>
    <xf numFmtId="0" fontId="21" fillId="0" borderId="1" xfId="0" applyFont="1" applyBorder="1" applyAlignment="1">
      <alignment wrapText="1"/>
    </xf>
    <xf numFmtId="0" fontId="11" fillId="0" borderId="0" xfId="0" applyFont="1"/>
    <xf numFmtId="0" fontId="22" fillId="0" borderId="0" xfId="0" applyFont="1"/>
    <xf numFmtId="0" fontId="9" fillId="0" borderId="4" xfId="0" applyFont="1" applyBorder="1" applyAlignment="1">
      <alignment horizontal="right"/>
    </xf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12" fillId="2" borderId="3" xfId="0" applyNumberFormat="1" applyFont="1" applyFill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4" fontId="12" fillId="2" borderId="6" xfId="0" applyNumberFormat="1" applyFont="1" applyFill="1" applyBorder="1" applyAlignment="1">
      <alignment horizontal="center"/>
    </xf>
    <xf numFmtId="0" fontId="23" fillId="0" borderId="1" xfId="0" applyFont="1" applyBorder="1" applyAlignment="1">
      <alignment wrapText="1"/>
    </xf>
    <xf numFmtId="0" fontId="24" fillId="0" borderId="7" xfId="0" applyFont="1" applyBorder="1" applyAlignment="1">
      <alignment wrapText="1"/>
    </xf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/>
    <xf numFmtId="0" fontId="23" fillId="0" borderId="4" xfId="0" applyFont="1" applyBorder="1" applyAlignment="1">
      <alignment horizontal="right"/>
    </xf>
    <xf numFmtId="4" fontId="27" fillId="0" borderId="1" xfId="0" applyNumberFormat="1" applyFont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23" fillId="0" borderId="3" xfId="0" applyNumberFormat="1" applyFont="1" applyBorder="1" applyAlignment="1">
      <alignment horizontal="center"/>
    </xf>
    <xf numFmtId="0" fontId="23" fillId="0" borderId="8" xfId="0" applyFont="1" applyBorder="1"/>
    <xf numFmtId="4" fontId="27" fillId="0" borderId="7" xfId="0" applyNumberFormat="1" applyFont="1" applyBorder="1" applyAlignment="1">
      <alignment horizontal="center"/>
    </xf>
    <xf numFmtId="4" fontId="27" fillId="0" borderId="9" xfId="0" applyNumberFormat="1" applyFont="1" applyBorder="1" applyAlignment="1">
      <alignment horizontal="center"/>
    </xf>
    <xf numFmtId="1" fontId="25" fillId="0" borderId="0" xfId="0" applyNumberFormat="1" applyFont="1"/>
    <xf numFmtId="4" fontId="25" fillId="0" borderId="0" xfId="0" applyNumberFormat="1" applyFont="1"/>
    <xf numFmtId="0" fontId="28" fillId="0" borderId="0" xfId="0" applyFont="1"/>
    <xf numFmtId="0" fontId="13" fillId="0" borderId="1" xfId="0" applyFont="1" applyBorder="1"/>
    <xf numFmtId="0" fontId="29" fillId="0" borderId="1" xfId="0" applyFont="1" applyBorder="1" applyAlignment="1">
      <alignment wrapText="1"/>
    </xf>
    <xf numFmtId="0" fontId="20" fillId="0" borderId="1" xfId="0" applyFont="1" applyBorder="1" applyAlignment="1">
      <alignment horizontal="left" wrapText="1"/>
    </xf>
    <xf numFmtId="0" fontId="23" fillId="0" borderId="5" xfId="0" applyFont="1" applyBorder="1" applyAlignment="1">
      <alignment wrapText="1"/>
    </xf>
    <xf numFmtId="4" fontId="23" fillId="0" borderId="5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2"/>
  <sheetViews>
    <sheetView tabSelected="1" view="pageLayout" zoomScaleNormal="100" workbookViewId="0">
      <selection activeCell="E4" sqref="E4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252" ht="27" customHeight="1" x14ac:dyDescent="0.2">
      <c r="C1" s="2"/>
      <c r="D1" s="2"/>
      <c r="E1" s="2" t="s">
        <v>13</v>
      </c>
      <c r="F1" s="2"/>
    </row>
    <row r="2" spans="1:252" x14ac:dyDescent="0.2">
      <c r="C2" s="9"/>
      <c r="D2" s="9"/>
      <c r="E2" s="9" t="s">
        <v>118</v>
      </c>
      <c r="F2" s="9"/>
    </row>
    <row r="3" spans="1:252" x14ac:dyDescent="0.2">
      <c r="C3" s="9"/>
      <c r="D3" s="9"/>
      <c r="E3" s="9" t="s">
        <v>15</v>
      </c>
      <c r="F3" s="9"/>
    </row>
    <row r="4" spans="1:252" x14ac:dyDescent="0.2">
      <c r="C4" s="3"/>
      <c r="D4" s="3"/>
      <c r="E4" s="3" t="s">
        <v>120</v>
      </c>
      <c r="F4" s="3"/>
    </row>
    <row r="5" spans="1:252" x14ac:dyDescent="0.2">
      <c r="A5" s="4"/>
      <c r="B5" s="5"/>
      <c r="C5" s="9"/>
      <c r="D5" s="9"/>
      <c r="E5" s="9" t="s">
        <v>119</v>
      </c>
      <c r="F5" s="9"/>
      <c r="G5" s="4"/>
    </row>
    <row r="6" spans="1:252" x14ac:dyDescent="0.2">
      <c r="A6" s="4"/>
      <c r="B6" s="5"/>
      <c r="C6" s="3"/>
      <c r="D6" s="3"/>
      <c r="E6" s="3"/>
      <c r="F6" s="3"/>
      <c r="G6" s="4"/>
    </row>
    <row r="7" spans="1:252" ht="18.600000000000001" customHeight="1" x14ac:dyDescent="0.25">
      <c r="A7" s="98" t="s">
        <v>100</v>
      </c>
      <c r="B7" s="98"/>
      <c r="C7" s="98"/>
      <c r="D7" s="98"/>
      <c r="E7" s="98"/>
      <c r="F7" s="98"/>
      <c r="G7" s="6"/>
    </row>
    <row r="8" spans="1:252" ht="18" x14ac:dyDescent="0.25">
      <c r="A8" s="7"/>
      <c r="B8" s="8"/>
      <c r="C8" s="8"/>
      <c r="D8" s="8"/>
      <c r="E8" s="9"/>
      <c r="F8" s="44" t="s">
        <v>16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92" t="s">
        <v>0</v>
      </c>
      <c r="B10" s="94" t="s">
        <v>82</v>
      </c>
      <c r="C10" s="96" t="s">
        <v>83</v>
      </c>
      <c r="D10" s="96" t="s">
        <v>73</v>
      </c>
      <c r="E10" s="96" t="s">
        <v>14</v>
      </c>
      <c r="F10" s="100"/>
    </row>
    <row r="11" spans="1:252" ht="37.9" customHeight="1" x14ac:dyDescent="0.2">
      <c r="A11" s="93"/>
      <c r="B11" s="95"/>
      <c r="C11" s="97"/>
      <c r="D11" s="99"/>
      <c r="E11" s="11" t="s">
        <v>84</v>
      </c>
      <c r="F11" s="36" t="s">
        <v>17</v>
      </c>
    </row>
    <row r="12" spans="1:252" ht="15" customHeight="1" x14ac:dyDescent="0.2">
      <c r="A12" s="13">
        <v>10000000</v>
      </c>
      <c r="B12" s="12" t="s">
        <v>1</v>
      </c>
      <c r="C12" s="55">
        <f>SUM(D12+E12)</f>
        <v>675060000</v>
      </c>
      <c r="D12" s="56">
        <f>SUM(D13+D21+D24+D30)</f>
        <v>674860000</v>
      </c>
      <c r="E12" s="56">
        <f>SUM(E13+E24+E30+E48)</f>
        <v>200000</v>
      </c>
      <c r="F12" s="57">
        <f>SUM(+F24+F30+F48)</f>
        <v>0</v>
      </c>
      <c r="G12" s="25"/>
    </row>
    <row r="13" spans="1:252" ht="22.9" customHeight="1" x14ac:dyDescent="0.2">
      <c r="A13" s="13">
        <v>11000000</v>
      </c>
      <c r="B13" s="26" t="s">
        <v>2</v>
      </c>
      <c r="C13" s="55">
        <f t="shared" ref="C13:C81" si="0">SUM(D13+E13)</f>
        <v>425550000</v>
      </c>
      <c r="D13" s="56">
        <f>SUM(D14+D19)</f>
        <v>425550000</v>
      </c>
      <c r="E13" s="56">
        <f>SUM(E14+E19)</f>
        <v>0</v>
      </c>
      <c r="F13" s="57">
        <f>SUM(F14+F19)</f>
        <v>0</v>
      </c>
    </row>
    <row r="14" spans="1:252" ht="16.149999999999999" customHeight="1" x14ac:dyDescent="0.2">
      <c r="A14" s="22">
        <v>11010000</v>
      </c>
      <c r="B14" s="27" t="s">
        <v>54</v>
      </c>
      <c r="C14" s="55">
        <f t="shared" si="0"/>
        <v>424000000</v>
      </c>
      <c r="D14" s="55">
        <f>SUM(D15:D18)</f>
        <v>424000000</v>
      </c>
      <c r="E14" s="55">
        <f>SUM(E15:E18)</f>
        <v>0</v>
      </c>
      <c r="F14" s="58">
        <f>SUM(F15:F18)</f>
        <v>0</v>
      </c>
      <c r="G14" s="41"/>
    </row>
    <row r="15" spans="1:252" s="20" customFormat="1" ht="22.15" customHeight="1" x14ac:dyDescent="0.2">
      <c r="A15" s="21">
        <v>11010100</v>
      </c>
      <c r="B15" s="24" t="s">
        <v>51</v>
      </c>
      <c r="C15" s="55">
        <f t="shared" si="0"/>
        <v>375000000</v>
      </c>
      <c r="D15" s="59">
        <v>375000000</v>
      </c>
      <c r="E15" s="59">
        <v>0</v>
      </c>
      <c r="F15" s="60">
        <v>0</v>
      </c>
      <c r="G15" s="3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28" t="s">
        <v>49</v>
      </c>
      <c r="C16" s="55">
        <f t="shared" si="0"/>
        <v>35000000</v>
      </c>
      <c r="D16" s="61">
        <v>35000000</v>
      </c>
      <c r="E16" s="61">
        <v>0</v>
      </c>
      <c r="F16" s="62">
        <v>0</v>
      </c>
      <c r="G16" s="4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28" t="s">
        <v>53</v>
      </c>
      <c r="C17" s="55">
        <f t="shared" si="0"/>
        <v>6800000</v>
      </c>
      <c r="D17" s="61">
        <v>6800000</v>
      </c>
      <c r="E17" s="61">
        <v>0</v>
      </c>
      <c r="F17" s="62">
        <v>0</v>
      </c>
      <c r="G17" s="4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28" t="s">
        <v>50</v>
      </c>
      <c r="C18" s="55">
        <f t="shared" si="0"/>
        <v>7200000</v>
      </c>
      <c r="D18" s="61">
        <v>7200000</v>
      </c>
      <c r="E18" s="61">
        <v>0</v>
      </c>
      <c r="F18" s="62">
        <v>0</v>
      </c>
      <c r="G18" s="4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x14ac:dyDescent="0.2">
      <c r="A19" s="22">
        <v>11020000</v>
      </c>
      <c r="B19" s="27" t="s">
        <v>22</v>
      </c>
      <c r="C19" s="55">
        <f t="shared" si="0"/>
        <v>1550000</v>
      </c>
      <c r="D19" s="55">
        <f>SUM(D20:D20)</f>
        <v>1550000</v>
      </c>
      <c r="E19" s="55">
        <f>SUM(E20:E20)</f>
        <v>0</v>
      </c>
      <c r="F19" s="58">
        <f>SUM(F20:F20)</f>
        <v>0</v>
      </c>
    </row>
    <row r="20" spans="1:252" ht="25.5" customHeight="1" x14ac:dyDescent="0.2">
      <c r="A20" s="14">
        <v>11020200</v>
      </c>
      <c r="B20" s="29" t="s">
        <v>30</v>
      </c>
      <c r="C20" s="55">
        <f t="shared" si="0"/>
        <v>1550000</v>
      </c>
      <c r="D20" s="61">
        <v>1550000</v>
      </c>
      <c r="E20" s="63">
        <v>0</v>
      </c>
      <c r="F20" s="64">
        <v>0</v>
      </c>
    </row>
    <row r="21" spans="1:252" ht="15" customHeight="1" x14ac:dyDescent="0.2">
      <c r="A21" s="22">
        <v>13000000</v>
      </c>
      <c r="B21" s="27" t="s">
        <v>96</v>
      </c>
      <c r="C21" s="55">
        <f t="shared" si="0"/>
        <v>30000</v>
      </c>
      <c r="D21" s="55">
        <f>SUM(D22)</f>
        <v>30000</v>
      </c>
      <c r="E21" s="63">
        <v>0</v>
      </c>
      <c r="F21" s="64">
        <v>0</v>
      </c>
    </row>
    <row r="22" spans="1:252" s="45" customFormat="1" ht="13.15" customHeight="1" x14ac:dyDescent="0.2">
      <c r="A22" s="22">
        <v>13030000</v>
      </c>
      <c r="B22" s="27" t="s">
        <v>97</v>
      </c>
      <c r="C22" s="55">
        <f t="shared" si="0"/>
        <v>30000</v>
      </c>
      <c r="D22" s="55">
        <f>SUM(D23)</f>
        <v>30000</v>
      </c>
      <c r="E22" s="61">
        <v>0</v>
      </c>
      <c r="F22" s="62">
        <v>0</v>
      </c>
    </row>
    <row r="23" spans="1:252" s="45" customFormat="1" ht="25.5" customHeight="1" x14ac:dyDescent="0.2">
      <c r="A23" s="17">
        <v>13030100</v>
      </c>
      <c r="B23" s="28" t="s">
        <v>98</v>
      </c>
      <c r="C23" s="55">
        <f t="shared" si="0"/>
        <v>30000</v>
      </c>
      <c r="D23" s="61">
        <v>30000</v>
      </c>
      <c r="E23" s="61">
        <v>0</v>
      </c>
      <c r="F23" s="62">
        <v>0</v>
      </c>
    </row>
    <row r="24" spans="1:252" x14ac:dyDescent="0.2">
      <c r="A24" s="22">
        <v>14000000</v>
      </c>
      <c r="B24" s="31" t="s">
        <v>56</v>
      </c>
      <c r="C24" s="55">
        <f>SUM(D24+E24)</f>
        <v>60000000</v>
      </c>
      <c r="D24" s="55">
        <f>SUM(D25+D27+D29)</f>
        <v>60000000</v>
      </c>
      <c r="E24" s="55">
        <f>SUM(E29)</f>
        <v>0</v>
      </c>
      <c r="F24" s="58">
        <v>0</v>
      </c>
      <c r="G24" s="25"/>
    </row>
    <row r="25" spans="1:252" ht="22.5" x14ac:dyDescent="0.2">
      <c r="A25" s="22">
        <v>14020000</v>
      </c>
      <c r="B25" s="34" t="s">
        <v>101</v>
      </c>
      <c r="C25" s="55">
        <f>SUM(C26)</f>
        <v>5000000</v>
      </c>
      <c r="D25" s="55">
        <f>SUM(D26)</f>
        <v>5000000</v>
      </c>
      <c r="E25" s="55">
        <v>0</v>
      </c>
      <c r="F25" s="58">
        <v>0</v>
      </c>
      <c r="G25" s="25"/>
    </row>
    <row r="26" spans="1:252" x14ac:dyDescent="0.2">
      <c r="A26" s="17">
        <v>14021900</v>
      </c>
      <c r="B26" s="32" t="s">
        <v>102</v>
      </c>
      <c r="C26" s="61">
        <f>SUM(D26+E26)</f>
        <v>5000000</v>
      </c>
      <c r="D26" s="61">
        <v>5000000</v>
      </c>
      <c r="E26" s="61">
        <v>0</v>
      </c>
      <c r="F26" s="62">
        <v>0</v>
      </c>
      <c r="G26" s="25"/>
    </row>
    <row r="27" spans="1:252" ht="18.75" x14ac:dyDescent="0.2">
      <c r="A27" s="22">
        <v>14030000</v>
      </c>
      <c r="B27" s="51" t="s">
        <v>103</v>
      </c>
      <c r="C27" s="55">
        <f>SUM(C28)</f>
        <v>15000000</v>
      </c>
      <c r="D27" s="55">
        <f>SUM(D28)</f>
        <v>15000000</v>
      </c>
      <c r="E27" s="55">
        <v>0</v>
      </c>
      <c r="F27" s="58">
        <v>0</v>
      </c>
      <c r="G27" s="25"/>
    </row>
    <row r="28" spans="1:252" x14ac:dyDescent="0.2">
      <c r="A28" s="17">
        <v>14031900</v>
      </c>
      <c r="B28" s="32" t="s">
        <v>102</v>
      </c>
      <c r="C28" s="61">
        <f>SUM(D28+E28)</f>
        <v>15000000</v>
      </c>
      <c r="D28" s="61">
        <v>15000000</v>
      </c>
      <c r="E28" s="61">
        <v>0</v>
      </c>
      <c r="F28" s="62">
        <v>0</v>
      </c>
      <c r="G28" s="25"/>
    </row>
    <row r="29" spans="1:252" ht="26.45" customHeight="1" x14ac:dyDescent="0.2">
      <c r="A29" s="22">
        <v>14040000</v>
      </c>
      <c r="B29" s="34" t="s">
        <v>57</v>
      </c>
      <c r="C29" s="55">
        <f t="shared" si="0"/>
        <v>40000000</v>
      </c>
      <c r="D29" s="55">
        <v>40000000</v>
      </c>
      <c r="E29" s="55">
        <v>0</v>
      </c>
      <c r="F29" s="58">
        <v>0</v>
      </c>
    </row>
    <row r="30" spans="1:252" x14ac:dyDescent="0.2">
      <c r="A30" s="37">
        <v>18000000</v>
      </c>
      <c r="B30" s="30" t="s">
        <v>58</v>
      </c>
      <c r="C30" s="55">
        <f t="shared" si="0"/>
        <v>189280000</v>
      </c>
      <c r="D30" s="55">
        <f>SUM(D31+D42+D45)</f>
        <v>189280000</v>
      </c>
      <c r="E30" s="55">
        <f>SUM(E31+E42+E45)</f>
        <v>0</v>
      </c>
      <c r="F30" s="58">
        <f>SUM(F31+F42+F45)</f>
        <v>0</v>
      </c>
    </row>
    <row r="31" spans="1:252" x14ac:dyDescent="0.2">
      <c r="A31" s="37">
        <v>18010000</v>
      </c>
      <c r="B31" s="31" t="s">
        <v>59</v>
      </c>
      <c r="C31" s="55">
        <f t="shared" si="0"/>
        <v>74140000</v>
      </c>
      <c r="D31" s="55">
        <f>SUM(D32:D41)</f>
        <v>74140000</v>
      </c>
      <c r="E31" s="55">
        <f>SUM(E32:E41)</f>
        <v>0</v>
      </c>
      <c r="F31" s="58">
        <f>SUM(F32:F41)</f>
        <v>0</v>
      </c>
      <c r="G31" s="25"/>
    </row>
    <row r="32" spans="1:252" ht="25.9" customHeight="1" x14ac:dyDescent="0.2">
      <c r="A32" s="38">
        <v>18010100</v>
      </c>
      <c r="B32" s="24" t="s">
        <v>60</v>
      </c>
      <c r="C32" s="55">
        <f t="shared" si="0"/>
        <v>120000</v>
      </c>
      <c r="D32" s="61">
        <v>120000</v>
      </c>
      <c r="E32" s="61">
        <v>0</v>
      </c>
      <c r="F32" s="62">
        <v>0</v>
      </c>
      <c r="G32" s="25"/>
    </row>
    <row r="33" spans="1:7" ht="27" customHeight="1" x14ac:dyDescent="0.2">
      <c r="A33" s="17">
        <v>18010200</v>
      </c>
      <c r="B33" s="24" t="s">
        <v>61</v>
      </c>
      <c r="C33" s="55">
        <f t="shared" si="0"/>
        <v>3900000</v>
      </c>
      <c r="D33" s="61">
        <v>3900000</v>
      </c>
      <c r="E33" s="61">
        <v>0</v>
      </c>
      <c r="F33" s="62">
        <v>0</v>
      </c>
    </row>
    <row r="34" spans="1:7" ht="27.6" customHeight="1" x14ac:dyDescent="0.2">
      <c r="A34" s="17">
        <v>18010300</v>
      </c>
      <c r="B34" s="24" t="s">
        <v>62</v>
      </c>
      <c r="C34" s="55">
        <f t="shared" si="0"/>
        <v>7200000</v>
      </c>
      <c r="D34" s="61">
        <v>7200000</v>
      </c>
      <c r="E34" s="61">
        <v>0</v>
      </c>
      <c r="F34" s="62">
        <v>0</v>
      </c>
    </row>
    <row r="35" spans="1:7" ht="24" customHeight="1" x14ac:dyDescent="0.2">
      <c r="A35" s="17">
        <v>18010400</v>
      </c>
      <c r="B35" s="24" t="s">
        <v>63</v>
      </c>
      <c r="C35" s="55">
        <f t="shared" si="0"/>
        <v>8800000</v>
      </c>
      <c r="D35" s="61">
        <v>8800000</v>
      </c>
      <c r="E35" s="61">
        <v>0</v>
      </c>
      <c r="F35" s="62">
        <v>0</v>
      </c>
      <c r="G35" s="50"/>
    </row>
    <row r="36" spans="1:7" x14ac:dyDescent="0.2">
      <c r="A36" s="17">
        <v>18010500</v>
      </c>
      <c r="B36" s="32" t="s">
        <v>18</v>
      </c>
      <c r="C36" s="55">
        <f t="shared" si="0"/>
        <v>17100000</v>
      </c>
      <c r="D36" s="61">
        <v>17100000</v>
      </c>
      <c r="E36" s="61">
        <v>0</v>
      </c>
      <c r="F36" s="62">
        <v>0</v>
      </c>
      <c r="G36" s="25"/>
    </row>
    <row r="37" spans="1:7" x14ac:dyDescent="0.2">
      <c r="A37" s="17">
        <v>18010600</v>
      </c>
      <c r="B37" s="32" t="s">
        <v>19</v>
      </c>
      <c r="C37" s="55">
        <f t="shared" si="0"/>
        <v>23000000</v>
      </c>
      <c r="D37" s="61">
        <v>23000000</v>
      </c>
      <c r="E37" s="61">
        <v>0</v>
      </c>
      <c r="F37" s="62">
        <v>0</v>
      </c>
    </row>
    <row r="38" spans="1:7" x14ac:dyDescent="0.2">
      <c r="A38" s="17">
        <v>18010700</v>
      </c>
      <c r="B38" s="32" t="s">
        <v>20</v>
      </c>
      <c r="C38" s="55">
        <f t="shared" si="0"/>
        <v>1300000</v>
      </c>
      <c r="D38" s="61">
        <v>1300000</v>
      </c>
      <c r="E38" s="61">
        <v>0</v>
      </c>
      <c r="F38" s="62">
        <v>0</v>
      </c>
      <c r="G38" s="25"/>
    </row>
    <row r="39" spans="1:7" x14ac:dyDescent="0.2">
      <c r="A39" s="17">
        <v>18010900</v>
      </c>
      <c r="B39" s="32" t="s">
        <v>21</v>
      </c>
      <c r="C39" s="55">
        <f t="shared" si="0"/>
        <v>12100000</v>
      </c>
      <c r="D39" s="61">
        <v>12100000</v>
      </c>
      <c r="E39" s="61">
        <v>0</v>
      </c>
      <c r="F39" s="62">
        <v>0</v>
      </c>
      <c r="G39" s="25"/>
    </row>
    <row r="40" spans="1:7" x14ac:dyDescent="0.2">
      <c r="A40" s="17">
        <v>18011000</v>
      </c>
      <c r="B40" s="32" t="s">
        <v>64</v>
      </c>
      <c r="C40" s="55">
        <f t="shared" si="0"/>
        <v>270000</v>
      </c>
      <c r="D40" s="61">
        <v>270000</v>
      </c>
      <c r="E40" s="61">
        <v>0</v>
      </c>
      <c r="F40" s="62">
        <v>0</v>
      </c>
      <c r="G40" s="25"/>
    </row>
    <row r="41" spans="1:7" x14ac:dyDescent="0.2">
      <c r="A41" s="17">
        <v>18011100</v>
      </c>
      <c r="B41" s="32" t="s">
        <v>65</v>
      </c>
      <c r="C41" s="55">
        <f t="shared" si="0"/>
        <v>350000</v>
      </c>
      <c r="D41" s="61">
        <v>350000</v>
      </c>
      <c r="E41" s="61">
        <v>0</v>
      </c>
      <c r="F41" s="62">
        <v>0</v>
      </c>
    </row>
    <row r="42" spans="1:7" x14ac:dyDescent="0.2">
      <c r="A42" s="22">
        <v>18030000</v>
      </c>
      <c r="B42" s="33" t="s">
        <v>29</v>
      </c>
      <c r="C42" s="55">
        <f t="shared" si="0"/>
        <v>140000</v>
      </c>
      <c r="D42" s="55">
        <f>SUM(D43:D44)</f>
        <v>140000</v>
      </c>
      <c r="E42" s="55">
        <f>SUM(E43:E44)</f>
        <v>0</v>
      </c>
      <c r="F42" s="58">
        <f>SUM(F43:F44)</f>
        <v>0</v>
      </c>
      <c r="G42" s="41"/>
    </row>
    <row r="43" spans="1:7" x14ac:dyDescent="0.2">
      <c r="A43" s="17">
        <v>18030100</v>
      </c>
      <c r="B43" s="24" t="s">
        <v>31</v>
      </c>
      <c r="C43" s="55">
        <f t="shared" si="0"/>
        <v>98000</v>
      </c>
      <c r="D43" s="61">
        <v>98000</v>
      </c>
      <c r="E43" s="61">
        <v>0</v>
      </c>
      <c r="F43" s="62">
        <v>0</v>
      </c>
    </row>
    <row r="44" spans="1:7" x14ac:dyDescent="0.2">
      <c r="A44" s="17">
        <v>18030200</v>
      </c>
      <c r="B44" s="24" t="s">
        <v>32</v>
      </c>
      <c r="C44" s="55">
        <f t="shared" si="0"/>
        <v>42000</v>
      </c>
      <c r="D44" s="61">
        <v>42000</v>
      </c>
      <c r="E44" s="61">
        <v>0</v>
      </c>
      <c r="F44" s="62">
        <v>0</v>
      </c>
    </row>
    <row r="45" spans="1:7" x14ac:dyDescent="0.2">
      <c r="A45" s="22">
        <v>18050000</v>
      </c>
      <c r="B45" s="27" t="s">
        <v>33</v>
      </c>
      <c r="C45" s="55">
        <f t="shared" si="0"/>
        <v>115000000</v>
      </c>
      <c r="D45" s="56">
        <f>SUM(D46:D47)</f>
        <v>115000000</v>
      </c>
      <c r="E45" s="56">
        <f>SUM(E46:E47)</f>
        <v>0</v>
      </c>
      <c r="F45" s="57">
        <f>SUM(F46:F47)</f>
        <v>0</v>
      </c>
      <c r="G45" s="42"/>
    </row>
    <row r="46" spans="1:7" x14ac:dyDescent="0.2">
      <c r="A46" s="17">
        <v>18050300</v>
      </c>
      <c r="B46" s="28" t="s">
        <v>34</v>
      </c>
      <c r="C46" s="55">
        <f t="shared" si="0"/>
        <v>18400000</v>
      </c>
      <c r="D46" s="63">
        <v>18400000</v>
      </c>
      <c r="E46" s="63">
        <v>0</v>
      </c>
      <c r="F46" s="64">
        <v>0</v>
      </c>
    </row>
    <row r="47" spans="1:7" x14ac:dyDescent="0.2">
      <c r="A47" s="17">
        <v>18050400</v>
      </c>
      <c r="B47" s="28" t="s">
        <v>35</v>
      </c>
      <c r="C47" s="55">
        <f t="shared" si="0"/>
        <v>96600000</v>
      </c>
      <c r="D47" s="63">
        <v>96600000</v>
      </c>
      <c r="E47" s="63">
        <v>0</v>
      </c>
      <c r="F47" s="64">
        <v>0</v>
      </c>
    </row>
    <row r="48" spans="1:7" x14ac:dyDescent="0.2">
      <c r="A48" s="22">
        <v>19000000</v>
      </c>
      <c r="B48" s="27" t="s">
        <v>36</v>
      </c>
      <c r="C48" s="55">
        <f>SUM(C49)</f>
        <v>200000</v>
      </c>
      <c r="D48" s="55">
        <f>SUM(D49)</f>
        <v>0</v>
      </c>
      <c r="E48" s="55">
        <f>SUM(E49)</f>
        <v>200000</v>
      </c>
      <c r="F48" s="58">
        <f>SUM(F49)</f>
        <v>0</v>
      </c>
    </row>
    <row r="49" spans="1:7" x14ac:dyDescent="0.2">
      <c r="A49" s="22">
        <v>19010000</v>
      </c>
      <c r="B49" s="27" t="s">
        <v>44</v>
      </c>
      <c r="C49" s="55">
        <f t="shared" si="0"/>
        <v>200000</v>
      </c>
      <c r="D49" s="55">
        <f>SUM(D50:D52)</f>
        <v>0</v>
      </c>
      <c r="E49" s="55">
        <f>SUM(E50:E52)</f>
        <v>200000</v>
      </c>
      <c r="F49" s="58">
        <f>SUM(F50:F52)</f>
        <v>0</v>
      </c>
    </row>
    <row r="50" spans="1:7" ht="23.45" customHeight="1" x14ac:dyDescent="0.2">
      <c r="A50" s="17">
        <v>19010100</v>
      </c>
      <c r="B50" s="28" t="s">
        <v>45</v>
      </c>
      <c r="C50" s="55">
        <f t="shared" si="0"/>
        <v>176000</v>
      </c>
      <c r="D50" s="61">
        <v>0</v>
      </c>
      <c r="E50" s="61">
        <v>176000</v>
      </c>
      <c r="F50" s="64">
        <v>0</v>
      </c>
    </row>
    <row r="51" spans="1:7" ht="24" customHeight="1" x14ac:dyDescent="0.2">
      <c r="A51" s="17">
        <v>19010200</v>
      </c>
      <c r="B51" s="28" t="s">
        <v>46</v>
      </c>
      <c r="C51" s="55">
        <f t="shared" si="0"/>
        <v>16000</v>
      </c>
      <c r="D51" s="61">
        <v>0</v>
      </c>
      <c r="E51" s="61">
        <v>16000</v>
      </c>
      <c r="F51" s="64">
        <v>0</v>
      </c>
    </row>
    <row r="52" spans="1:7" ht="36" customHeight="1" x14ac:dyDescent="0.2">
      <c r="A52" s="17">
        <v>19010300</v>
      </c>
      <c r="B52" s="28" t="s">
        <v>47</v>
      </c>
      <c r="C52" s="55">
        <f t="shared" si="0"/>
        <v>8000</v>
      </c>
      <c r="D52" s="61">
        <v>0</v>
      </c>
      <c r="E52" s="61">
        <v>8000</v>
      </c>
      <c r="F52" s="64">
        <v>0</v>
      </c>
    </row>
    <row r="53" spans="1:7" x14ac:dyDescent="0.2">
      <c r="A53" s="13">
        <v>20000000</v>
      </c>
      <c r="B53" s="26" t="s">
        <v>3</v>
      </c>
      <c r="C53" s="55">
        <f t="shared" si="0"/>
        <v>49238368</v>
      </c>
      <c r="D53" s="55">
        <f>SUM(D54+D59+D70+D75)</f>
        <v>18125000</v>
      </c>
      <c r="E53" s="55">
        <f>SUM(E54+E59+E70+E75)</f>
        <v>31113368</v>
      </c>
      <c r="F53" s="58">
        <f>SUM(F54+F59+F70+F75)</f>
        <v>4800000</v>
      </c>
    </row>
    <row r="54" spans="1:7" x14ac:dyDescent="0.2">
      <c r="A54" s="13">
        <v>21000000</v>
      </c>
      <c r="B54" s="26" t="s">
        <v>4</v>
      </c>
      <c r="C54" s="55">
        <f t="shared" si="0"/>
        <v>850000</v>
      </c>
      <c r="D54" s="55">
        <f>SUM(D55+D56)</f>
        <v>850000</v>
      </c>
      <c r="E54" s="55">
        <f>SUM(E55:E56)</f>
        <v>0</v>
      </c>
      <c r="F54" s="58">
        <f>SUM(F55)</f>
        <v>0</v>
      </c>
      <c r="G54" s="42"/>
    </row>
    <row r="55" spans="1:7" ht="28.15" customHeight="1" x14ac:dyDescent="0.2">
      <c r="A55" s="17">
        <v>21010300</v>
      </c>
      <c r="B55" s="28" t="s">
        <v>55</v>
      </c>
      <c r="C55" s="55">
        <f t="shared" si="0"/>
        <v>200000</v>
      </c>
      <c r="D55" s="63">
        <v>200000</v>
      </c>
      <c r="E55" s="61">
        <v>0</v>
      </c>
      <c r="F55" s="64">
        <v>0</v>
      </c>
    </row>
    <row r="56" spans="1:7" ht="15.6" customHeight="1" x14ac:dyDescent="0.2">
      <c r="A56" s="22">
        <v>21080000</v>
      </c>
      <c r="B56" s="27" t="s">
        <v>5</v>
      </c>
      <c r="C56" s="55">
        <f t="shared" si="0"/>
        <v>650000</v>
      </c>
      <c r="D56" s="55">
        <f>SUM(D57:D58)</f>
        <v>650000</v>
      </c>
      <c r="E56" s="55">
        <f>SUM(E57:E57)</f>
        <v>0</v>
      </c>
      <c r="F56" s="58">
        <f>SUM(F57:F57)</f>
        <v>0</v>
      </c>
      <c r="G56" s="42"/>
    </row>
    <row r="57" spans="1:7" ht="15" customHeight="1" x14ac:dyDescent="0.2">
      <c r="A57" s="14">
        <v>21081100</v>
      </c>
      <c r="B57" s="29" t="s">
        <v>23</v>
      </c>
      <c r="C57" s="55">
        <f t="shared" si="0"/>
        <v>550000</v>
      </c>
      <c r="D57" s="63">
        <v>550000</v>
      </c>
      <c r="E57" s="61">
        <v>0</v>
      </c>
      <c r="F57" s="64">
        <v>0</v>
      </c>
    </row>
    <row r="58" spans="1:7" ht="22.15" customHeight="1" x14ac:dyDescent="0.2">
      <c r="A58" s="14">
        <v>21081500</v>
      </c>
      <c r="B58" s="29" t="s">
        <v>91</v>
      </c>
      <c r="C58" s="55">
        <f t="shared" si="0"/>
        <v>100000</v>
      </c>
      <c r="D58" s="63">
        <v>100000</v>
      </c>
      <c r="E58" s="61">
        <v>0</v>
      </c>
      <c r="F58" s="64">
        <v>0</v>
      </c>
    </row>
    <row r="59" spans="1:7" ht="22.9" customHeight="1" x14ac:dyDescent="0.2">
      <c r="A59" s="13">
        <v>22000000</v>
      </c>
      <c r="B59" s="26" t="s">
        <v>37</v>
      </c>
      <c r="C59" s="55">
        <f t="shared" si="0"/>
        <v>9715000</v>
      </c>
      <c r="D59" s="55">
        <f>SUM(D60+D65+D67)</f>
        <v>9715000</v>
      </c>
      <c r="E59" s="55">
        <f>SUM(E60+E65+E67)</f>
        <v>0</v>
      </c>
      <c r="F59" s="58">
        <f>SUM(F60+F65+F67)</f>
        <v>0</v>
      </c>
    </row>
    <row r="60" spans="1:7" x14ac:dyDescent="0.2">
      <c r="A60" s="22">
        <v>22010000</v>
      </c>
      <c r="B60" s="27" t="s">
        <v>66</v>
      </c>
      <c r="C60" s="55">
        <f t="shared" si="0"/>
        <v>8605000</v>
      </c>
      <c r="D60" s="55">
        <f>SUM(D61:D64)</f>
        <v>8605000</v>
      </c>
      <c r="E60" s="55">
        <f>SUM(E62:E64)</f>
        <v>0</v>
      </c>
      <c r="F60" s="58">
        <f>SUM(F62:F64)</f>
        <v>0</v>
      </c>
      <c r="G60" s="42"/>
    </row>
    <row r="61" spans="1:7" s="45" customFormat="1" ht="45" x14ac:dyDescent="0.2">
      <c r="A61" s="17">
        <v>22010200</v>
      </c>
      <c r="B61" s="28" t="s">
        <v>86</v>
      </c>
      <c r="C61" s="55">
        <f>SUM(D61)</f>
        <v>55000</v>
      </c>
      <c r="D61" s="61">
        <v>55000</v>
      </c>
      <c r="E61" s="61">
        <v>0</v>
      </c>
      <c r="F61" s="62">
        <v>0</v>
      </c>
      <c r="G61" s="52"/>
    </row>
    <row r="62" spans="1:7" ht="22.5" x14ac:dyDescent="0.2">
      <c r="A62" s="17">
        <v>22010300</v>
      </c>
      <c r="B62" s="28" t="s">
        <v>74</v>
      </c>
      <c r="C62" s="55">
        <f t="shared" si="0"/>
        <v>500000</v>
      </c>
      <c r="D62" s="61">
        <v>500000</v>
      </c>
      <c r="E62" s="61">
        <v>0</v>
      </c>
      <c r="F62" s="62">
        <v>0</v>
      </c>
    </row>
    <row r="63" spans="1:7" ht="14.25" customHeight="1" x14ac:dyDescent="0.2">
      <c r="A63" s="17">
        <v>22012500</v>
      </c>
      <c r="B63" s="28" t="s">
        <v>67</v>
      </c>
      <c r="C63" s="55">
        <f t="shared" si="0"/>
        <v>7800000</v>
      </c>
      <c r="D63" s="61">
        <v>7800000</v>
      </c>
      <c r="E63" s="61">
        <v>0</v>
      </c>
      <c r="F63" s="62">
        <v>0</v>
      </c>
    </row>
    <row r="64" spans="1:7" ht="22.15" customHeight="1" x14ac:dyDescent="0.2">
      <c r="A64" s="17">
        <v>22012600</v>
      </c>
      <c r="B64" s="28" t="s">
        <v>75</v>
      </c>
      <c r="C64" s="55">
        <f t="shared" si="0"/>
        <v>250000</v>
      </c>
      <c r="D64" s="61">
        <v>250000</v>
      </c>
      <c r="E64" s="61">
        <v>0</v>
      </c>
      <c r="F64" s="62">
        <v>0</v>
      </c>
    </row>
    <row r="65" spans="1:7" ht="24" customHeight="1" x14ac:dyDescent="0.2">
      <c r="A65" s="22">
        <v>22080000</v>
      </c>
      <c r="B65" s="27" t="s">
        <v>38</v>
      </c>
      <c r="C65" s="55">
        <f t="shared" si="0"/>
        <v>1050000</v>
      </c>
      <c r="D65" s="56">
        <f>SUM(D66)</f>
        <v>1050000</v>
      </c>
      <c r="E65" s="55">
        <f>SUM(E66)</f>
        <v>0</v>
      </c>
      <c r="F65" s="57">
        <f>SUM(F66)</f>
        <v>0</v>
      </c>
      <c r="G65" s="42"/>
    </row>
    <row r="66" spans="1:7" ht="22.9" customHeight="1" x14ac:dyDescent="0.2">
      <c r="A66" s="18">
        <v>22080400</v>
      </c>
      <c r="B66" s="29" t="s">
        <v>39</v>
      </c>
      <c r="C66" s="55">
        <f t="shared" si="0"/>
        <v>1050000</v>
      </c>
      <c r="D66" s="63">
        <v>1050000</v>
      </c>
      <c r="E66" s="61">
        <v>0</v>
      </c>
      <c r="F66" s="62">
        <v>0</v>
      </c>
    </row>
    <row r="67" spans="1:7" x14ac:dyDescent="0.2">
      <c r="A67" s="22">
        <v>22090000</v>
      </c>
      <c r="B67" s="27" t="s">
        <v>6</v>
      </c>
      <c r="C67" s="55">
        <f t="shared" si="0"/>
        <v>60000</v>
      </c>
      <c r="D67" s="56">
        <f>SUM(D68:D69)</f>
        <v>60000</v>
      </c>
      <c r="E67" s="55">
        <f>SUM(E68:E69)</f>
        <v>0</v>
      </c>
      <c r="F67" s="57">
        <f>SUM(F68:F69)</f>
        <v>0</v>
      </c>
      <c r="G67" s="52"/>
    </row>
    <row r="68" spans="1:7" ht="33" customHeight="1" x14ac:dyDescent="0.2">
      <c r="A68" s="17">
        <v>22090100</v>
      </c>
      <c r="B68" s="28" t="s">
        <v>24</v>
      </c>
      <c r="C68" s="55">
        <f t="shared" si="0"/>
        <v>32000</v>
      </c>
      <c r="D68" s="63">
        <v>32000</v>
      </c>
      <c r="E68" s="61">
        <v>0</v>
      </c>
      <c r="F68" s="62">
        <v>0</v>
      </c>
    </row>
    <row r="69" spans="1:7" ht="22.9" customHeight="1" x14ac:dyDescent="0.2">
      <c r="A69" s="21">
        <v>22090400</v>
      </c>
      <c r="B69" s="28" t="s">
        <v>25</v>
      </c>
      <c r="C69" s="55">
        <f t="shared" si="0"/>
        <v>28000</v>
      </c>
      <c r="D69" s="63">
        <v>28000</v>
      </c>
      <c r="E69" s="61">
        <v>0</v>
      </c>
      <c r="F69" s="64">
        <v>0</v>
      </c>
    </row>
    <row r="70" spans="1:7" ht="14.25" customHeight="1" x14ac:dyDescent="0.2">
      <c r="A70" s="13">
        <v>24000000</v>
      </c>
      <c r="B70" s="26" t="s">
        <v>7</v>
      </c>
      <c r="C70" s="55">
        <f t="shared" si="0"/>
        <v>12375000</v>
      </c>
      <c r="D70" s="55">
        <f>SUM(D71)</f>
        <v>7560000</v>
      </c>
      <c r="E70" s="55">
        <f>SUM(E71+E74)</f>
        <v>4815000</v>
      </c>
      <c r="F70" s="58">
        <f>SUM(F71+F74)</f>
        <v>4800000</v>
      </c>
      <c r="G70" s="42"/>
    </row>
    <row r="71" spans="1:7" ht="12.75" customHeight="1" x14ac:dyDescent="0.2">
      <c r="A71" s="22">
        <v>24060000</v>
      </c>
      <c r="B71" s="27" t="s">
        <v>5</v>
      </c>
      <c r="C71" s="55">
        <f t="shared" si="0"/>
        <v>7575000</v>
      </c>
      <c r="D71" s="55">
        <f>SUM(D72:D73)</f>
        <v>7560000</v>
      </c>
      <c r="E71" s="55">
        <f>SUM(E72:E73)</f>
        <v>15000</v>
      </c>
      <c r="F71" s="58">
        <f>SUM(F72:F73)</f>
        <v>0</v>
      </c>
    </row>
    <row r="72" spans="1:7" x14ac:dyDescent="0.2">
      <c r="A72" s="14">
        <v>24060300</v>
      </c>
      <c r="B72" s="29" t="s">
        <v>5</v>
      </c>
      <c r="C72" s="55">
        <f t="shared" si="0"/>
        <v>7560000</v>
      </c>
      <c r="D72" s="61">
        <v>7560000</v>
      </c>
      <c r="E72" s="61">
        <v>0</v>
      </c>
      <c r="F72" s="62">
        <v>0</v>
      </c>
    </row>
    <row r="73" spans="1:7" ht="36.6" customHeight="1" x14ac:dyDescent="0.2">
      <c r="A73" s="16">
        <v>24062100</v>
      </c>
      <c r="B73" s="29" t="s">
        <v>26</v>
      </c>
      <c r="C73" s="55">
        <f t="shared" si="0"/>
        <v>15000</v>
      </c>
      <c r="D73" s="63">
        <v>0</v>
      </c>
      <c r="E73" s="61">
        <v>15000</v>
      </c>
      <c r="F73" s="64">
        <v>0</v>
      </c>
    </row>
    <row r="74" spans="1:7" ht="25.15" customHeight="1" x14ac:dyDescent="0.2">
      <c r="A74" s="16">
        <v>24170000</v>
      </c>
      <c r="B74" s="29" t="s">
        <v>52</v>
      </c>
      <c r="C74" s="55">
        <f t="shared" si="0"/>
        <v>4800000</v>
      </c>
      <c r="D74" s="63">
        <v>0</v>
      </c>
      <c r="E74" s="61">
        <v>4800000</v>
      </c>
      <c r="F74" s="62">
        <v>4800000</v>
      </c>
    </row>
    <row r="75" spans="1:7" ht="13.9" customHeight="1" x14ac:dyDescent="0.2">
      <c r="A75" s="15">
        <v>25000000</v>
      </c>
      <c r="B75" s="26" t="s">
        <v>8</v>
      </c>
      <c r="C75" s="55">
        <f t="shared" si="0"/>
        <v>26298368</v>
      </c>
      <c r="D75" s="56">
        <f>SUM(D76)</f>
        <v>0</v>
      </c>
      <c r="E75" s="65">
        <f>SUM(E76)</f>
        <v>26298368</v>
      </c>
      <c r="F75" s="58">
        <f>SUM(F76)</f>
        <v>0</v>
      </c>
    </row>
    <row r="76" spans="1:7" ht="24.6" customHeight="1" x14ac:dyDescent="0.2">
      <c r="A76" s="17">
        <v>25010000</v>
      </c>
      <c r="B76" s="28" t="s">
        <v>41</v>
      </c>
      <c r="C76" s="55">
        <f t="shared" si="0"/>
        <v>26298368</v>
      </c>
      <c r="D76" s="63">
        <f>SUM(D77:D78)</f>
        <v>0</v>
      </c>
      <c r="E76" s="66">
        <f>SUM(E77:E79)</f>
        <v>26298368</v>
      </c>
      <c r="F76" s="64">
        <f>SUM(F77:F78)</f>
        <v>0</v>
      </c>
    </row>
    <row r="77" spans="1:7" ht="26.45" customHeight="1" x14ac:dyDescent="0.2">
      <c r="A77" s="17">
        <v>25010100</v>
      </c>
      <c r="B77" s="28" t="s">
        <v>42</v>
      </c>
      <c r="C77" s="55">
        <f t="shared" si="0"/>
        <v>24503236</v>
      </c>
      <c r="D77" s="63">
        <v>0</v>
      </c>
      <c r="E77" s="66">
        <v>24503236</v>
      </c>
      <c r="F77" s="62">
        <v>0</v>
      </c>
    </row>
    <row r="78" spans="1:7" ht="24.6" customHeight="1" x14ac:dyDescent="0.2">
      <c r="A78" s="17">
        <v>25010300</v>
      </c>
      <c r="B78" s="28" t="s">
        <v>104</v>
      </c>
      <c r="C78" s="55">
        <f t="shared" si="0"/>
        <v>1788132</v>
      </c>
      <c r="D78" s="63">
        <v>0</v>
      </c>
      <c r="E78" s="66">
        <v>1788132</v>
      </c>
      <c r="F78" s="62">
        <v>0</v>
      </c>
    </row>
    <row r="79" spans="1:7" ht="27" customHeight="1" x14ac:dyDescent="0.2">
      <c r="A79" s="17">
        <v>25010400</v>
      </c>
      <c r="B79" s="28" t="s">
        <v>99</v>
      </c>
      <c r="C79" s="55">
        <f t="shared" si="0"/>
        <v>7000</v>
      </c>
      <c r="D79" s="63">
        <v>0</v>
      </c>
      <c r="E79" s="66">
        <v>7000</v>
      </c>
      <c r="F79" s="62">
        <v>0</v>
      </c>
    </row>
    <row r="80" spans="1:7" ht="15.75" customHeight="1" x14ac:dyDescent="0.2">
      <c r="A80" s="15">
        <v>30000000</v>
      </c>
      <c r="B80" s="26" t="s">
        <v>9</v>
      </c>
      <c r="C80" s="55">
        <f t="shared" si="0"/>
        <v>6615000</v>
      </c>
      <c r="D80" s="55">
        <f>D81+D86</f>
        <v>15000</v>
      </c>
      <c r="E80" s="55">
        <f>SUM(E81+E86)</f>
        <v>6600000</v>
      </c>
      <c r="F80" s="58">
        <f>SUM(F81+F86)</f>
        <v>6600000</v>
      </c>
      <c r="G80" s="52"/>
    </row>
    <row r="81" spans="1:8" ht="19.5" customHeight="1" x14ac:dyDescent="0.2">
      <c r="A81" s="22">
        <v>31000000</v>
      </c>
      <c r="B81" s="30" t="s">
        <v>27</v>
      </c>
      <c r="C81" s="55">
        <f t="shared" si="0"/>
        <v>4315000</v>
      </c>
      <c r="D81" s="55">
        <f>SUM(D82+D84)</f>
        <v>15000</v>
      </c>
      <c r="E81" s="55">
        <f>SUM(F81)</f>
        <v>4300000</v>
      </c>
      <c r="F81" s="58">
        <f>SUM(F82:F85)</f>
        <v>4300000</v>
      </c>
    </row>
    <row r="82" spans="1:8" ht="50.45" customHeight="1" x14ac:dyDescent="0.2">
      <c r="A82" s="23">
        <v>31010000</v>
      </c>
      <c r="B82" s="34" t="s">
        <v>43</v>
      </c>
      <c r="C82" s="55">
        <f t="shared" ref="C82:C94" si="1">SUM(D82+E82)</f>
        <v>13000</v>
      </c>
      <c r="D82" s="61">
        <f>SUM(D83)</f>
        <v>13000</v>
      </c>
      <c r="E82" s="61">
        <v>0</v>
      </c>
      <c r="F82" s="64">
        <v>0</v>
      </c>
    </row>
    <row r="83" spans="1:8" ht="49.9" customHeight="1" x14ac:dyDescent="0.2">
      <c r="A83" s="18">
        <v>31010200</v>
      </c>
      <c r="B83" s="24" t="s">
        <v>40</v>
      </c>
      <c r="C83" s="55">
        <f t="shared" si="1"/>
        <v>13000</v>
      </c>
      <c r="D83" s="61">
        <v>13000</v>
      </c>
      <c r="E83" s="61">
        <v>0</v>
      </c>
      <c r="F83" s="64">
        <v>0</v>
      </c>
    </row>
    <row r="84" spans="1:8" ht="24.6" customHeight="1" x14ac:dyDescent="0.2">
      <c r="A84" s="23">
        <v>31020000</v>
      </c>
      <c r="B84" s="34" t="s">
        <v>48</v>
      </c>
      <c r="C84" s="55">
        <f t="shared" si="1"/>
        <v>2000</v>
      </c>
      <c r="D84" s="65">
        <v>2000</v>
      </c>
      <c r="E84" s="55">
        <v>0</v>
      </c>
      <c r="F84" s="58">
        <v>0</v>
      </c>
    </row>
    <row r="85" spans="1:8" ht="24.6" customHeight="1" x14ac:dyDescent="0.2">
      <c r="A85" s="23">
        <v>31030000</v>
      </c>
      <c r="B85" s="34" t="s">
        <v>92</v>
      </c>
      <c r="C85" s="55">
        <f t="shared" si="1"/>
        <v>4300000</v>
      </c>
      <c r="D85" s="65">
        <v>0</v>
      </c>
      <c r="E85" s="55">
        <f>SUM(F85)</f>
        <v>4300000</v>
      </c>
      <c r="F85" s="58">
        <v>4300000</v>
      </c>
    </row>
    <row r="86" spans="1:8" x14ac:dyDescent="0.2">
      <c r="A86" s="22">
        <v>33000000</v>
      </c>
      <c r="B86" s="30" t="s">
        <v>28</v>
      </c>
      <c r="C86" s="55">
        <f t="shared" si="1"/>
        <v>2300000</v>
      </c>
      <c r="D86" s="55">
        <f>SUM(D87)</f>
        <v>0</v>
      </c>
      <c r="E86" s="55">
        <f>SUM(F86)</f>
        <v>2300000</v>
      </c>
      <c r="F86" s="58">
        <f>SUM(F87)</f>
        <v>2300000</v>
      </c>
    </row>
    <row r="87" spans="1:8" ht="17.25" customHeight="1" x14ac:dyDescent="0.2">
      <c r="A87" s="23">
        <v>33010000</v>
      </c>
      <c r="B87" s="27" t="s">
        <v>71</v>
      </c>
      <c r="C87" s="55">
        <f t="shared" si="1"/>
        <v>2300000</v>
      </c>
      <c r="D87" s="55">
        <f>SUM(D88:D88)</f>
        <v>0</v>
      </c>
      <c r="E87" s="55">
        <f>SUM(F87)</f>
        <v>2300000</v>
      </c>
      <c r="F87" s="58">
        <f>SUM(F88)</f>
        <v>2300000</v>
      </c>
    </row>
    <row r="88" spans="1:8" ht="45" customHeight="1" x14ac:dyDescent="0.2">
      <c r="A88" s="18">
        <v>33010100</v>
      </c>
      <c r="B88" s="28" t="s">
        <v>72</v>
      </c>
      <c r="C88" s="55">
        <f t="shared" si="1"/>
        <v>2300000</v>
      </c>
      <c r="D88" s="61">
        <v>0</v>
      </c>
      <c r="E88" s="61">
        <f>SUM(F88)</f>
        <v>2300000</v>
      </c>
      <c r="F88" s="62">
        <v>2300000</v>
      </c>
    </row>
    <row r="89" spans="1:8" x14ac:dyDescent="0.2">
      <c r="A89" s="15">
        <v>50000000</v>
      </c>
      <c r="B89" s="26" t="s">
        <v>10</v>
      </c>
      <c r="C89" s="55">
        <f t="shared" si="1"/>
        <v>1400000</v>
      </c>
      <c r="D89" s="55">
        <f>SUM(D90)</f>
        <v>0</v>
      </c>
      <c r="E89" s="56">
        <f>SUM(E90)</f>
        <v>1400000</v>
      </c>
      <c r="F89" s="57">
        <f>SUM(F90)</f>
        <v>0</v>
      </c>
    </row>
    <row r="90" spans="1:8" ht="37.5" customHeight="1" x14ac:dyDescent="0.2">
      <c r="A90" s="16">
        <v>50110000</v>
      </c>
      <c r="B90" s="29" t="s">
        <v>11</v>
      </c>
      <c r="C90" s="55">
        <f t="shared" si="1"/>
        <v>1400000</v>
      </c>
      <c r="D90" s="61">
        <v>0</v>
      </c>
      <c r="E90" s="63">
        <v>1400000</v>
      </c>
      <c r="F90" s="62">
        <v>0</v>
      </c>
    </row>
    <row r="91" spans="1:8" ht="25.5" x14ac:dyDescent="0.2">
      <c r="A91" s="18"/>
      <c r="B91" s="35" t="s">
        <v>85</v>
      </c>
      <c r="C91" s="55">
        <f t="shared" si="1"/>
        <v>732313368</v>
      </c>
      <c r="D91" s="55">
        <f>SUM(D89+D80+D53+D12)</f>
        <v>693000000</v>
      </c>
      <c r="E91" s="55">
        <f>SUM(E89+E80+E53+E12)</f>
        <v>39313368</v>
      </c>
      <c r="F91" s="58">
        <f>SUM(F89+F80+F53+F12)</f>
        <v>11400000</v>
      </c>
      <c r="G91" s="25"/>
    </row>
    <row r="92" spans="1:8" ht="25.15" customHeight="1" x14ac:dyDescent="0.2">
      <c r="A92" s="13">
        <v>40000000</v>
      </c>
      <c r="B92" s="26" t="s">
        <v>80</v>
      </c>
      <c r="C92" s="55">
        <f t="shared" si="1"/>
        <v>631188901</v>
      </c>
      <c r="D92" s="55">
        <f>SUM(D93+H88+D95+D99+D101)</f>
        <v>329152507</v>
      </c>
      <c r="E92" s="55">
        <f>E93+E95+E99+E101</f>
        <v>302036394</v>
      </c>
      <c r="F92" s="58">
        <f>F93+F95+F101</f>
        <v>262036394</v>
      </c>
      <c r="H92" s="25"/>
    </row>
    <row r="93" spans="1:8" ht="14.45" customHeight="1" x14ac:dyDescent="0.2">
      <c r="A93" s="22">
        <v>41020000</v>
      </c>
      <c r="B93" s="27" t="s">
        <v>81</v>
      </c>
      <c r="C93" s="55">
        <f t="shared" si="1"/>
        <v>46884500</v>
      </c>
      <c r="D93" s="55">
        <f>SUM(D94:D94)</f>
        <v>46884500</v>
      </c>
      <c r="E93" s="55">
        <v>0</v>
      </c>
      <c r="F93" s="58">
        <v>0</v>
      </c>
    </row>
    <row r="94" spans="1:8" x14ac:dyDescent="0.2">
      <c r="A94" s="14">
        <v>41020100</v>
      </c>
      <c r="B94" s="29" t="s">
        <v>68</v>
      </c>
      <c r="C94" s="55">
        <f t="shared" si="1"/>
        <v>46884500</v>
      </c>
      <c r="D94" s="55">
        <v>46884500</v>
      </c>
      <c r="E94" s="61">
        <v>0</v>
      </c>
      <c r="F94" s="62">
        <v>0</v>
      </c>
    </row>
    <row r="95" spans="1:8" ht="12" customHeight="1" x14ac:dyDescent="0.2">
      <c r="A95" s="13">
        <v>41030000</v>
      </c>
      <c r="B95" s="26" t="s">
        <v>78</v>
      </c>
      <c r="C95" s="55">
        <f>SUM(C96:C98)</f>
        <v>490297594</v>
      </c>
      <c r="D95" s="55">
        <f>SUM(D96:D98)</f>
        <v>234481200</v>
      </c>
      <c r="E95" s="55">
        <f>SUM(E96:E98)</f>
        <v>255816394</v>
      </c>
      <c r="F95" s="58">
        <f>SUM(F96:F98)</f>
        <v>255816394</v>
      </c>
    </row>
    <row r="96" spans="1:8" ht="35.450000000000003" customHeight="1" x14ac:dyDescent="0.2">
      <c r="A96" s="17">
        <v>41031400</v>
      </c>
      <c r="B96" s="28" t="s">
        <v>107</v>
      </c>
      <c r="C96" s="61">
        <f>SUM(D96+E96)</f>
        <v>255816394</v>
      </c>
      <c r="D96" s="61">
        <v>0</v>
      </c>
      <c r="E96" s="61">
        <v>255816394</v>
      </c>
      <c r="F96" s="61">
        <v>255816394</v>
      </c>
    </row>
    <row r="97" spans="1:6" ht="12" customHeight="1" x14ac:dyDescent="0.2">
      <c r="A97" s="14">
        <v>41033900</v>
      </c>
      <c r="B97" s="28" t="s">
        <v>69</v>
      </c>
      <c r="C97" s="55">
        <f>D97+E97</f>
        <v>203930600</v>
      </c>
      <c r="D97" s="61">
        <v>203930600</v>
      </c>
      <c r="E97" s="61">
        <v>0</v>
      </c>
      <c r="F97" s="62">
        <v>0</v>
      </c>
    </row>
    <row r="98" spans="1:6" ht="12" customHeight="1" x14ac:dyDescent="0.2">
      <c r="A98" s="17">
        <v>41034200</v>
      </c>
      <c r="B98" s="28" t="s">
        <v>70</v>
      </c>
      <c r="C98" s="55">
        <f>D98+E98</f>
        <v>30550600</v>
      </c>
      <c r="D98" s="61">
        <v>30550600</v>
      </c>
      <c r="E98" s="61">
        <v>0</v>
      </c>
      <c r="F98" s="62">
        <v>0</v>
      </c>
    </row>
    <row r="99" spans="1:6" ht="24.6" customHeight="1" x14ac:dyDescent="0.2">
      <c r="A99" s="48">
        <v>41040000</v>
      </c>
      <c r="B99" s="46" t="s">
        <v>93</v>
      </c>
      <c r="C99" s="55">
        <f t="shared" ref="C99:C117" si="2">SUM(D99+E99)</f>
        <v>7329900</v>
      </c>
      <c r="D99" s="55">
        <f>SUM(D100)</f>
        <v>7329900</v>
      </c>
      <c r="E99" s="55">
        <f>SUM(E100)</f>
        <v>0</v>
      </c>
      <c r="F99" s="58">
        <v>0</v>
      </c>
    </row>
    <row r="100" spans="1:6" ht="37.9" customHeight="1" x14ac:dyDescent="0.2">
      <c r="A100" s="47">
        <v>41040200</v>
      </c>
      <c r="B100" s="88" t="s">
        <v>94</v>
      </c>
      <c r="C100" s="55">
        <f t="shared" si="2"/>
        <v>7329900</v>
      </c>
      <c r="D100" s="61">
        <v>7329900</v>
      </c>
      <c r="E100" s="61">
        <v>0</v>
      </c>
      <c r="F100" s="62">
        <v>0</v>
      </c>
    </row>
    <row r="101" spans="1:6" ht="12" customHeight="1" x14ac:dyDescent="0.2">
      <c r="A101" s="48">
        <v>41050000</v>
      </c>
      <c r="B101" s="27" t="s">
        <v>79</v>
      </c>
      <c r="C101" s="55">
        <f t="shared" si="2"/>
        <v>86676907</v>
      </c>
      <c r="D101" s="55">
        <f>SUM(D102:D116)</f>
        <v>40456907</v>
      </c>
      <c r="E101" s="55">
        <f>SUM(E103:E111)</f>
        <v>46220000</v>
      </c>
      <c r="F101" s="58">
        <f>SUM(F103:F111)</f>
        <v>6220000</v>
      </c>
    </row>
    <row r="102" spans="1:6" ht="56.45" customHeight="1" x14ac:dyDescent="0.2">
      <c r="A102" s="91">
        <v>41050900</v>
      </c>
      <c r="B102" s="28" t="s">
        <v>114</v>
      </c>
      <c r="C102" s="55">
        <f t="shared" si="2"/>
        <v>486351</v>
      </c>
      <c r="D102" s="61">
        <v>486351</v>
      </c>
      <c r="E102" s="61">
        <v>0</v>
      </c>
      <c r="F102" s="62">
        <v>0</v>
      </c>
    </row>
    <row r="103" spans="1:6" ht="24.6" customHeight="1" x14ac:dyDescent="0.2">
      <c r="A103" s="49">
        <v>41051000</v>
      </c>
      <c r="B103" s="28" t="s">
        <v>90</v>
      </c>
      <c r="C103" s="55">
        <f t="shared" si="2"/>
        <v>3075849</v>
      </c>
      <c r="D103" s="61">
        <v>3075849</v>
      </c>
      <c r="E103" s="61">
        <v>0</v>
      </c>
      <c r="F103" s="62">
        <v>0</v>
      </c>
    </row>
    <row r="104" spans="1:6" ht="26.45" customHeight="1" x14ac:dyDescent="0.2">
      <c r="A104" s="49">
        <v>41051100</v>
      </c>
      <c r="B104" s="28" t="s">
        <v>108</v>
      </c>
      <c r="C104" s="55">
        <f t="shared" si="2"/>
        <v>1883907</v>
      </c>
      <c r="D104" s="61">
        <v>1883907</v>
      </c>
      <c r="E104" s="61">
        <v>0</v>
      </c>
      <c r="F104" s="62">
        <v>0</v>
      </c>
    </row>
    <row r="105" spans="1:6" ht="36" customHeight="1" x14ac:dyDescent="0.2">
      <c r="A105" s="49">
        <v>41051200</v>
      </c>
      <c r="B105" s="28" t="s">
        <v>87</v>
      </c>
      <c r="C105" s="55">
        <f t="shared" si="2"/>
        <v>1684170</v>
      </c>
      <c r="D105" s="61">
        <v>1684170</v>
      </c>
      <c r="E105" s="61">
        <v>0</v>
      </c>
      <c r="F105" s="62">
        <v>0</v>
      </c>
    </row>
    <row r="106" spans="1:6" ht="36" customHeight="1" x14ac:dyDescent="0.2">
      <c r="A106" s="49">
        <v>41051400</v>
      </c>
      <c r="B106" s="28" t="s">
        <v>105</v>
      </c>
      <c r="C106" s="55">
        <f t="shared" si="2"/>
        <v>4640452</v>
      </c>
      <c r="D106" s="61">
        <v>4640452</v>
      </c>
      <c r="E106" s="61">
        <v>0</v>
      </c>
      <c r="F106" s="62">
        <v>0</v>
      </c>
    </row>
    <row r="107" spans="1:6" ht="27.6" customHeight="1" x14ac:dyDescent="0.2">
      <c r="A107" s="49">
        <v>41051500</v>
      </c>
      <c r="B107" s="24" t="s">
        <v>88</v>
      </c>
      <c r="C107" s="55">
        <f t="shared" si="2"/>
        <v>737946</v>
      </c>
      <c r="D107" s="61">
        <v>737946</v>
      </c>
      <c r="E107" s="61">
        <v>0</v>
      </c>
      <c r="F107" s="62">
        <v>0</v>
      </c>
    </row>
    <row r="108" spans="1:6" ht="38.450000000000003" customHeight="1" x14ac:dyDescent="0.2">
      <c r="A108" s="49">
        <v>41051700</v>
      </c>
      <c r="B108" s="70" t="s">
        <v>110</v>
      </c>
      <c r="C108" s="55">
        <f t="shared" si="2"/>
        <v>72581</v>
      </c>
      <c r="D108" s="61">
        <v>72581</v>
      </c>
      <c r="E108" s="61">
        <v>0</v>
      </c>
      <c r="F108" s="62">
        <v>0</v>
      </c>
    </row>
    <row r="109" spans="1:6" ht="38.450000000000003" customHeight="1" x14ac:dyDescent="0.2">
      <c r="A109" s="86">
        <v>41053000</v>
      </c>
      <c r="B109" s="24" t="s">
        <v>112</v>
      </c>
      <c r="C109" s="55">
        <f t="shared" si="2"/>
        <v>3554827</v>
      </c>
      <c r="D109" s="61">
        <v>3554827</v>
      </c>
      <c r="E109" s="61">
        <v>0</v>
      </c>
      <c r="F109" s="62">
        <v>0</v>
      </c>
    </row>
    <row r="110" spans="1:6" ht="22.15" customHeight="1" x14ac:dyDescent="0.2">
      <c r="A110" s="49">
        <v>41053600</v>
      </c>
      <c r="B110" s="70" t="s">
        <v>89</v>
      </c>
      <c r="C110" s="55">
        <f t="shared" si="2"/>
        <v>40000000</v>
      </c>
      <c r="D110" s="61">
        <v>0</v>
      </c>
      <c r="E110" s="61">
        <v>40000000</v>
      </c>
      <c r="F110" s="62">
        <v>0</v>
      </c>
    </row>
    <row r="111" spans="1:6" ht="18.75" customHeight="1" x14ac:dyDescent="0.2">
      <c r="A111" s="49">
        <v>41053900</v>
      </c>
      <c r="B111" s="70" t="s">
        <v>77</v>
      </c>
      <c r="C111" s="55">
        <f t="shared" si="2"/>
        <v>6767839</v>
      </c>
      <c r="D111" s="61">
        <v>547839</v>
      </c>
      <c r="E111" s="61">
        <v>6220000</v>
      </c>
      <c r="F111" s="67">
        <v>6220000</v>
      </c>
    </row>
    <row r="112" spans="1:6" ht="27.6" customHeight="1" x14ac:dyDescent="0.2">
      <c r="A112" s="54">
        <v>41054900</v>
      </c>
      <c r="B112" s="70" t="s">
        <v>109</v>
      </c>
      <c r="C112" s="55">
        <f t="shared" si="2"/>
        <v>3845520</v>
      </c>
      <c r="D112" s="68">
        <v>3845520</v>
      </c>
      <c r="E112" s="68">
        <v>0</v>
      </c>
      <c r="F112" s="69">
        <v>0</v>
      </c>
    </row>
    <row r="113" spans="1:7" ht="38.450000000000003" customHeight="1" x14ac:dyDescent="0.2">
      <c r="A113" s="54">
        <v>41055000</v>
      </c>
      <c r="B113" s="87" t="s">
        <v>106</v>
      </c>
      <c r="C113" s="55">
        <f t="shared" si="2"/>
        <v>3946765</v>
      </c>
      <c r="D113" s="68">
        <v>3946765</v>
      </c>
      <c r="E113" s="68">
        <v>0</v>
      </c>
      <c r="F113" s="69">
        <v>0</v>
      </c>
    </row>
    <row r="114" spans="1:7" ht="45.6" customHeight="1" x14ac:dyDescent="0.2">
      <c r="A114" s="76">
        <v>410551000</v>
      </c>
      <c r="B114" s="70" t="s">
        <v>111</v>
      </c>
      <c r="C114" s="77">
        <f t="shared" si="2"/>
        <v>8000000</v>
      </c>
      <c r="D114" s="78">
        <v>8000000</v>
      </c>
      <c r="E114" s="78">
        <v>0</v>
      </c>
      <c r="F114" s="79">
        <v>0</v>
      </c>
      <c r="G114" s="72"/>
    </row>
    <row r="115" spans="1:7" ht="53.45" customHeight="1" x14ac:dyDescent="0.2">
      <c r="A115" s="76">
        <v>41055200</v>
      </c>
      <c r="B115" s="89" t="s">
        <v>113</v>
      </c>
      <c r="C115" s="77">
        <f t="shared" si="2"/>
        <v>7730700</v>
      </c>
      <c r="D115" s="90">
        <v>7730700</v>
      </c>
      <c r="E115" s="78">
        <v>0</v>
      </c>
      <c r="F115" s="79">
        <v>0</v>
      </c>
      <c r="G115" s="72"/>
    </row>
    <row r="116" spans="1:7" ht="56.45" customHeight="1" x14ac:dyDescent="0.2">
      <c r="A116" s="76">
        <v>41055300</v>
      </c>
      <c r="B116" s="89" t="s">
        <v>115</v>
      </c>
      <c r="C116" s="77">
        <f t="shared" si="2"/>
        <v>250000</v>
      </c>
      <c r="D116" s="90">
        <v>250000</v>
      </c>
      <c r="E116" s="78">
        <v>0</v>
      </c>
      <c r="F116" s="79">
        <v>0</v>
      </c>
      <c r="G116" s="72"/>
    </row>
    <row r="117" spans="1:7" ht="16.149999999999999" customHeight="1" thickBot="1" x14ac:dyDescent="0.25">
      <c r="A117" s="80"/>
      <c r="B117" s="71" t="s">
        <v>12</v>
      </c>
      <c r="C117" s="81">
        <f t="shared" si="2"/>
        <v>1363502269</v>
      </c>
      <c r="D117" s="81">
        <f>SUM(D91+D92)</f>
        <v>1022152507</v>
      </c>
      <c r="E117" s="81">
        <f>SUM(E91+E92)</f>
        <v>341349762</v>
      </c>
      <c r="F117" s="82">
        <f>SUM(F91+F92)</f>
        <v>273436394</v>
      </c>
      <c r="G117" s="83"/>
    </row>
    <row r="118" spans="1:7" ht="52.5" customHeight="1" x14ac:dyDescent="0.2">
      <c r="A118" s="72"/>
      <c r="B118" s="53"/>
      <c r="C118" s="84"/>
      <c r="D118" s="84"/>
      <c r="E118" s="72"/>
      <c r="F118" s="84"/>
      <c r="G118" s="84"/>
    </row>
    <row r="119" spans="1:7" ht="13.15" hidden="1" customHeight="1" x14ac:dyDescent="0.2">
      <c r="A119" s="72"/>
      <c r="B119" s="72"/>
      <c r="C119" s="72"/>
      <c r="D119" s="72"/>
      <c r="E119" s="72"/>
      <c r="F119" s="72"/>
      <c r="G119" s="72"/>
    </row>
    <row r="120" spans="1:7" ht="13.15" hidden="1" customHeight="1" x14ac:dyDescent="0.2">
      <c r="A120" s="72"/>
      <c r="B120" s="73"/>
      <c r="C120" s="72"/>
      <c r="D120" s="72"/>
      <c r="E120" s="72"/>
      <c r="F120" s="72"/>
      <c r="G120" s="72"/>
    </row>
    <row r="121" spans="1:7" ht="13.15" hidden="1" customHeight="1" x14ac:dyDescent="0.2">
      <c r="A121" s="72"/>
      <c r="B121" s="72"/>
      <c r="C121" s="72"/>
      <c r="D121" s="72"/>
      <c r="E121" s="72"/>
      <c r="F121" s="72"/>
      <c r="G121" s="72"/>
    </row>
    <row r="122" spans="1:7" ht="13.15" hidden="1" customHeight="1" x14ac:dyDescent="0.2">
      <c r="A122" s="72"/>
      <c r="B122" s="73"/>
      <c r="C122" s="72"/>
      <c r="D122" s="72"/>
      <c r="E122" s="72"/>
      <c r="F122" s="72"/>
      <c r="G122" s="72"/>
    </row>
    <row r="123" spans="1:7" ht="30" x14ac:dyDescent="0.25">
      <c r="A123" s="72"/>
      <c r="B123" s="74" t="s">
        <v>76</v>
      </c>
      <c r="C123" s="75"/>
      <c r="D123" s="75"/>
      <c r="E123" s="75" t="s">
        <v>95</v>
      </c>
      <c r="F123" s="72"/>
      <c r="G123" s="72"/>
    </row>
    <row r="124" spans="1:7" ht="15" x14ac:dyDescent="0.25">
      <c r="A124" s="72"/>
      <c r="B124" s="75"/>
      <c r="C124" s="75"/>
      <c r="D124" s="75"/>
      <c r="E124" s="75"/>
      <c r="F124" s="72"/>
      <c r="G124" s="72"/>
    </row>
    <row r="125" spans="1:7" ht="15" x14ac:dyDescent="0.25">
      <c r="A125" s="72"/>
      <c r="B125" s="74" t="s">
        <v>116</v>
      </c>
      <c r="C125" s="75"/>
      <c r="D125" s="75"/>
      <c r="E125" s="75" t="s">
        <v>117</v>
      </c>
      <c r="F125" s="72"/>
      <c r="G125" s="85"/>
    </row>
    <row r="126" spans="1:7" x14ac:dyDescent="0.2">
      <c r="A126" s="72"/>
      <c r="B126" s="72"/>
      <c r="C126" s="72"/>
      <c r="D126" s="72"/>
      <c r="E126" s="72"/>
      <c r="F126" s="72"/>
      <c r="G126" s="72"/>
    </row>
    <row r="127" spans="1:7" x14ac:dyDescent="0.2">
      <c r="A127" s="72"/>
      <c r="B127" s="72"/>
      <c r="C127" s="72"/>
      <c r="D127" s="72"/>
      <c r="E127" s="72"/>
      <c r="F127" s="72"/>
      <c r="G127" s="72"/>
    </row>
    <row r="128" spans="1:7" x14ac:dyDescent="0.2">
      <c r="D128" s="45"/>
      <c r="E128" s="45"/>
    </row>
    <row r="129" spans="2:5" x14ac:dyDescent="0.2">
      <c r="D129" s="45"/>
      <c r="E129" s="45"/>
    </row>
    <row r="130" spans="2:5" x14ac:dyDescent="0.2">
      <c r="B130" s="43"/>
      <c r="D130" s="45"/>
      <c r="E130" s="45"/>
    </row>
    <row r="131" spans="2:5" ht="10.5" customHeight="1" x14ac:dyDescent="0.2">
      <c r="C131" s="25"/>
      <c r="D131" s="45"/>
      <c r="E131" s="45"/>
    </row>
    <row r="132" spans="2:5" x14ac:dyDescent="0.2">
      <c r="D132" s="45"/>
      <c r="E132" s="45"/>
    </row>
  </sheetData>
  <mergeCells count="6">
    <mergeCell ref="A10:A11"/>
    <mergeCell ref="B10:B11"/>
    <mergeCell ref="C10:C11"/>
    <mergeCell ref="A7:F7"/>
    <mergeCell ref="D10:D11"/>
    <mergeCell ref="E10:F10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9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2020-12-14T10:49:14Z</cp:lastPrinted>
  <dcterms:created xsi:type="dcterms:W3CDTF">2006-07-28T05:17:04Z</dcterms:created>
  <dcterms:modified xsi:type="dcterms:W3CDTF">2021-08-17T12:18:37Z</dcterms:modified>
</cp:coreProperties>
</file>