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2" i="1" l="1"/>
  <c r="J28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F28" i="1"/>
  <c r="I28" i="1"/>
  <c r="J30" i="1"/>
  <c r="J31" i="1"/>
  <c r="J34" i="1"/>
  <c r="J32" i="1"/>
  <c r="J33" i="1"/>
  <c r="F34" i="1"/>
  <c r="I34" i="1"/>
  <c r="J36" i="1"/>
  <c r="J37" i="1"/>
  <c r="J38" i="1"/>
  <c r="J39" i="1"/>
  <c r="F39" i="1"/>
  <c r="I39" i="1"/>
  <c r="J41" i="1"/>
  <c r="J42" i="1"/>
  <c r="F42" i="1"/>
  <c r="I42" i="1"/>
  <c r="J44" i="1"/>
  <c r="J45" i="1"/>
  <c r="F46" i="1"/>
  <c r="I46" i="1"/>
  <c r="J46" i="1"/>
  <c r="J51" i="1"/>
  <c r="J54" i="1"/>
  <c r="J55" i="1"/>
  <c r="J52" i="1"/>
  <c r="J53" i="1"/>
  <c r="F54" i="1"/>
  <c r="F55" i="1"/>
  <c r="I54" i="1"/>
  <c r="I55" i="1"/>
</calcChain>
</file>

<file path=xl/sharedStrings.xml><?xml version="1.0" encoding="utf-8"?>
<sst xmlns="http://schemas.openxmlformats.org/spreadsheetml/2006/main" count="233" uniqueCount="147">
  <si>
    <t>Додаток 2 до рішення</t>
  </si>
  <si>
    <t xml:space="preserve">____ сесії Мелітопольської </t>
  </si>
  <si>
    <t>міської ради Запорізької</t>
  </si>
  <si>
    <t>області VIII скликання</t>
  </si>
  <si>
    <t>Перелік заходів із зменшення споживання енергоносіїв по м. Мелітополю на 2021-2025 роки</t>
  </si>
  <si>
    <t>№</t>
  </si>
  <si>
    <t>Місце впровадження заходу</t>
  </si>
  <si>
    <t>Назва заходу</t>
  </si>
  <si>
    <t>Відповідальний за реалізацію</t>
  </si>
  <si>
    <t>Термін впровадження</t>
  </si>
  <si>
    <t>Орієнтовні фінансові витрати на впровадження, тис. грн.</t>
  </si>
  <si>
    <t>Джерела фінансування *</t>
  </si>
  <si>
    <t>Очікувана економія</t>
  </si>
  <si>
    <t>в натуральних показниках (Гкал, м.куб., тис.кВт-год, т.)</t>
  </si>
  <si>
    <t>Мвт-год</t>
  </si>
  <si>
    <t>т. СО2</t>
  </si>
  <si>
    <t>Бюджетні установи</t>
  </si>
  <si>
    <t>Освіта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</si>
  <si>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</si>
  <si>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</si>
  <si>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Відділ капітального будівництва ММР ЗО, управління соціально-економічного розвитку міста ММР ЗО, управління освіти ММР ЗО</t>
  </si>
  <si>
    <t>2021-2025</t>
  </si>
  <si>
    <t>1,2,4</t>
  </si>
  <si>
    <t>114 Гкал</t>
  </si>
  <si>
    <t xml:space="preserve">Дошкільний навчальний заклад №24  “Ластівка” комбінованого типу, вул. Робоча, 59, м.Мелітополь, Запорізька область </t>
  </si>
  <si>
    <t>Дошкільний навчальний заклад №24  “Ластівка” комбінованого типу, вул. Робоча, 59, м.Мелітополь, Запорізька область - капітальний ремонт (коригування)</t>
  </si>
  <si>
    <t>38 Гкал</t>
  </si>
  <si>
    <t>Дошкільний навчальний заклад № 1 імені 8 Березня санаторного типу Мелітопольської міської ради Запорізької області,  пр-т Б. Хмельницького, 49, м. Мелітополь, Запорізька область</t>
  </si>
  <si>
    <t>Дошкільний навчальний заклад № 1 імені 8 Березня санаторного типу Мелітопольської міської ради Запорізької області,  пр-т Б. Хмельницького, 49, м. Мелітополь, Запорізька область - капітальний ремонт</t>
  </si>
  <si>
    <t>29 Гкал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</si>
  <si>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</si>
  <si>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</si>
  <si>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69 Гкал</t>
  </si>
  <si>
    <t>Дошкільний навчальний заклад  № 47 «Берізка» Мелітопольської міської ради Запорізької області, вул. Інтеркультурна, 141, м. Мелітополь, Запорізька область</t>
  </si>
  <si>
    <t>Дошкільний навчальний заклад  № 47 «Берізка» Мелітопольської міської ради Запорізької області, вул. Інтеркультурна, 141, м. Мелітополь, Запорізька область - капітальний ремонт</t>
  </si>
  <si>
    <t>72 Гкал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</si>
  <si>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</si>
  <si>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</si>
  <si>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110 Гкал</t>
  </si>
  <si>
    <t xml:space="preserve">Мелітопольська гімназія № 1 Мелітопольської міської ради Запорізької області, вул. Ярослава Мудрого, 13 , м. Мелітополь, Запорізька область 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</si>
  <si>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</si>
  <si>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>131 Гкал</t>
  </si>
  <si>
    <t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</si>
  <si>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</si>
  <si>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133 Гкал</t>
  </si>
  <si>
    <r>
      <rPr>
        <sz val="12"/>
        <color indexed="8"/>
        <rFont val="Times New Roman"/>
        <family val="1"/>
        <charset val="1"/>
      </rPr>
      <t xml:space="preserve">НВК №16, вул. Сопіна, 200 </t>
    </r>
    <r>
      <rPr>
        <sz val="13"/>
        <color indexed="8"/>
        <rFont val="Times New Roman"/>
        <family val="1"/>
      </rPr>
      <t xml:space="preserve">Мелітопольської міської ради Запорізької області, </t>
    </r>
    <r>
      <rPr>
        <sz val="12"/>
        <color indexed="8"/>
        <rFont val="Times New Roman"/>
        <family val="1"/>
        <charset val="1"/>
      </rPr>
      <t>м. Мелітополь, Запорізька область</t>
    </r>
  </si>
  <si>
    <t>НВК №16, вул. Сопіна, 200 м. Мелітополь, Запорізька область - капітальний ремонт (коригування)</t>
  </si>
  <si>
    <r>
      <rPr>
        <sz val="12"/>
        <color indexed="8"/>
        <rFont val="Times New Roman"/>
        <family val="1"/>
      </rPr>
      <t>Відділ капітального будівництва ММР ЗО, управління соціально-економічного розвитку міста ММР ЗО</t>
    </r>
    <r>
      <rPr>
        <sz val="12"/>
        <color indexed="8"/>
        <rFont val="Times New Roman"/>
        <family val="1"/>
        <charset val="1"/>
      </rPr>
      <t>, управління освіти ММР ЗО</t>
    </r>
  </si>
  <si>
    <t>306 Гкал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</si>
  <si>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</si>
  <si>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</si>
  <si>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>77 Гкал</t>
  </si>
  <si>
    <t>Управління освіти Мелітопольської міської ради, вул. Осипенко, 96,  м. Мелітополь, Запорізька область</t>
  </si>
  <si>
    <t>Управління освіти Мелітопольської міської ради, вул. Осипенко, 96,  м. Мелітополь, Запорізька область - капітальний ремонт</t>
  </si>
  <si>
    <t>70 Гкал</t>
  </si>
  <si>
    <t>Комунальний заклад “Центр позашкільної освіти” Мелітопольської міської ради, Запорізької області, вул. Іллі Стамболі, 17 м. Мелітополь, Запорізька область</t>
  </si>
  <si>
    <t>Комунальний заклад “Центр позашкільної освіти” Мелітопольської міської ради, Запорізької області, вул. Іллі Стамболі, 17 м. Мелітополь, Запорізька область - капітальний ремонт</t>
  </si>
  <si>
    <t>104 Гкал</t>
  </si>
  <si>
    <t>ЗОШ та ДНЗ</t>
  </si>
  <si>
    <t>Встановлення автоматизованих індивідуальних теплових пунктів з погодним регулюванням</t>
  </si>
  <si>
    <t>Управління освіти ММР ЗО, управління соціально-економічного розвитку міста ММР ЗО</t>
  </si>
  <si>
    <t>352 Гкал</t>
  </si>
  <si>
    <t xml:space="preserve">ЗОШ </t>
  </si>
  <si>
    <t>Переведення газової котельної на альтернативне паливо</t>
  </si>
  <si>
    <t>1,4,5</t>
  </si>
  <si>
    <t xml:space="preserve">40,1 тис.м.куб </t>
  </si>
  <si>
    <t>ДНЗ та ЗОШ</t>
  </si>
  <si>
    <t>Заміна вікон, вхідних дверей</t>
  </si>
  <si>
    <t>Управління освіти ММР ЗО</t>
  </si>
  <si>
    <t>1,2,3,4,5</t>
  </si>
  <si>
    <t>363 Гкал</t>
  </si>
  <si>
    <t>Енергоаудит будівель</t>
  </si>
  <si>
    <t>Разом</t>
  </si>
  <si>
    <t>2020-2008</t>
  </si>
  <si>
    <t>Охорона здоров'я</t>
  </si>
  <si>
    <t>2020-2007</t>
  </si>
  <si>
    <t xml:space="preserve"> КУ ''Центр первинної медико-санітарної допомоги № 1'' по вул. Івана Алексєєва 7</t>
  </si>
  <si>
    <t>Будівництво котельної на альтернативному паливі</t>
  </si>
  <si>
    <t>Відділ капітального будівництва ММР ЗО, управління соціально-економічного розвитку міста ММР ЗО, відділ охорони здоров’я  ММР ЗО</t>
  </si>
  <si>
    <t>1,2,4,5</t>
  </si>
  <si>
    <t>510 Гкал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</si>
  <si>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</si>
  <si>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</si>
  <si>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116 Гкал</t>
  </si>
  <si>
    <t>Заклади охорони здоров’я</t>
  </si>
  <si>
    <t>Відділ охорони здоров’я  ММР ЗО, управління соціально-економічного розвитку міста ММР ЗО</t>
  </si>
  <si>
    <t>Відділ охорони здоров’я  ММР ЗО</t>
  </si>
  <si>
    <t>266 Гкал</t>
  </si>
  <si>
    <t>2020-1995</t>
  </si>
  <si>
    <t>Культура</t>
  </si>
  <si>
    <t>2020-1991</t>
  </si>
  <si>
    <t>Мелітопольський міський краєзнавчий музей, вул. М. Грушевського, 18, м. Мелітополь, Запорізька область</t>
  </si>
  <si>
    <t>Мелітопольський міський краєзнавчий музей, вул. М. Грушевського, 18, м. Мелітополь, Запорізька область - капітальний ремонт</t>
  </si>
  <si>
    <t>Відділ капітального будівництва ММР ЗО, управління соціально-економічного розвитку міста ММР ЗО, відділ культури ММР ЗО</t>
  </si>
  <si>
    <t>25 Гкал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</si>
  <si>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</si>
  <si>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</si>
  <si>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78 Гкал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</si>
  <si>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</si>
  <si>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</si>
  <si>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118 Гкал</t>
  </si>
  <si>
    <t>2020-1985</t>
  </si>
  <si>
    <t>Молодь та спорт</t>
  </si>
  <si>
    <t>Комунальний заклад "Дитячо-юнацька спортивна школа № 1" Мелітопольської міської ради Запорізької, вул. Героїв України, 53, м. Мелітополь, Запорізька область</t>
  </si>
  <si>
    <t>Комунальний заклад "Дитячо-юнацька спортивна школа № 1" Мелітопольської міської ради Запорізької, вул. Героїв України, 53, м. Мелітополь, Запорізька область - капітальний ремонт</t>
  </si>
  <si>
    <t>Відділ капітального будівництва ММР ЗО, управління соціально-економічного розвитку міста ММР ЗО, управління молоді та спорту  ММР ЗО</t>
  </si>
  <si>
    <t>15 Гкал</t>
  </si>
  <si>
    <t xml:space="preserve">Система вуличного освітлення міста </t>
  </si>
  <si>
    <t>2020-1984</t>
  </si>
  <si>
    <t>Система вуличного освітлення міста</t>
  </si>
  <si>
    <t>Заміна світильників на енергроефективні (1000 шт)</t>
  </si>
  <si>
    <t>Управління житлово-комунального господарства ММР ЗО, КП “Міськсвітло” ММР ЗО</t>
  </si>
  <si>
    <t>135,5 тис.кВт-год</t>
  </si>
  <si>
    <t>Система регулювання дорожнього руху</t>
  </si>
  <si>
    <t>Встановлення світлофорів</t>
  </si>
  <si>
    <t>315,8 тис.кВт-год</t>
  </si>
  <si>
    <t>2020-1981</t>
  </si>
  <si>
    <t>Житлові будинки</t>
  </si>
  <si>
    <t>Багатоповерховий житловий фонд міста</t>
  </si>
  <si>
    <t>Встановлення 40 лічильників споживання теплової енергії</t>
  </si>
  <si>
    <t>Управління житлово-комунального господарства ММР ЗО, ТОВ “ТЕПЛО-МЕЛІТОПОЛЬ”</t>
  </si>
  <si>
    <t>Обслуговуюча компанія, власники житлових будинків, ОСББ, ЖБК, ОК</t>
  </si>
  <si>
    <t>1,2,3,4</t>
  </si>
  <si>
    <t>Теплоізоляція одного  багатоповерхового житлового будинку (ОСББ)</t>
  </si>
  <si>
    <t>Власники ОСББ, управління житлово-комунального господарства ММР ЗО</t>
  </si>
  <si>
    <t>231 Гкал; 30 тис.кВт-год</t>
  </si>
  <si>
    <t xml:space="preserve">Заміна та ремонт вхідних дверей, вікон під’їздів  житлового фонду </t>
  </si>
  <si>
    <t>1,2,3,5</t>
  </si>
  <si>
    <t>400 Гкал</t>
  </si>
  <si>
    <t>Встановлення автоматичних систем керування освітленням під’їздів 10-ти будинків</t>
  </si>
  <si>
    <t>1,3,4,5</t>
  </si>
  <si>
    <t>21 тис.кВт-год</t>
  </si>
  <si>
    <t>Будівництво двох котелень на альтернативному паливі</t>
  </si>
  <si>
    <t>Управління стратегічного розвитку міста ММР ЗО, управління соціально-економічного розвитку міста виконавчого комітету ММР ЗО</t>
  </si>
  <si>
    <t>2090 Гкал</t>
  </si>
  <si>
    <t>ВСЬОГО</t>
  </si>
  <si>
    <t>*</t>
  </si>
  <si>
    <t>Кошти міського бюджету</t>
  </si>
  <si>
    <t>Кошти державного бюджету</t>
  </si>
  <si>
    <t>Власні кошти населення, підприємств, установ та організацій</t>
  </si>
  <si>
    <t>Запозичення, гранти та субсидії міжнародних економічних та науково-технічних організацій та фінансових інститутів, кредитні кошти</t>
  </si>
  <si>
    <t>Позабюджетні фонди, кошти вітчизняних та іноземних приватних інвесторів</t>
  </si>
  <si>
    <r>
      <rPr>
        <sz val="14"/>
        <rFont val="Times New Roman"/>
        <family val="1"/>
      </rPr>
      <t>Начальник управління соціально-</t>
    </r>
    <r>
      <rPr>
        <sz val="14"/>
        <color indexed="8"/>
        <rFont val="Times New Roman"/>
        <family val="1"/>
      </rPr>
      <t xml:space="preserve">економічного розвитку міста </t>
    </r>
  </si>
  <si>
    <t>Ю.В. Захарчук</t>
  </si>
  <si>
    <t>Мелітопольський міський голова</t>
  </si>
  <si>
    <t>Іван ФЕДОРОВ</t>
  </si>
  <si>
    <t>від 17.12.2020   № 7/69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</si>
</sst>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  <family val="2"/>
    </font>
    <font>
      <sz val="10"/>
      <name val="Arial"/>
      <family val="2"/>
      <charset val="204"/>
    </font>
    <font>
      <sz val="12"/>
      <color indexed="8"/>
      <name val="Times New Roman"/>
      <family val="1"/>
    </font>
    <font>
      <sz val="13"/>
      <color indexed="8"/>
      <name val="Times New Roman"/>
      <family val="1"/>
      <charset val="1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b/>
      <sz val="16"/>
      <color indexed="8"/>
      <name val="Times New Roman"/>
      <family val="1"/>
    </font>
    <font>
      <sz val="12"/>
      <color indexed="8"/>
      <name val="Times New Roman"/>
      <family val="1"/>
      <charset val="1"/>
    </font>
    <font>
      <sz val="14"/>
      <color indexed="8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  <charset val="1"/>
    </font>
    <font>
      <sz val="14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164" fontId="11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left" wrapText="1"/>
    </xf>
    <xf numFmtId="0" fontId="12" fillId="2" borderId="0" xfId="0" applyFont="1" applyFill="1"/>
    <xf numFmtId="164" fontId="11" fillId="2" borderId="0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164" fontId="11" fillId="2" borderId="0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536"/>
  <sheetViews>
    <sheetView tabSelected="1" zoomScale="84" zoomScaleNormal="84" workbookViewId="0">
      <selection activeCell="H5" sqref="H5:J5"/>
    </sheetView>
  </sheetViews>
  <sheetFormatPr defaultColWidth="11.42578125" defaultRowHeight="17.100000000000001" customHeight="1" x14ac:dyDescent="0.25"/>
  <cols>
    <col min="1" max="1" width="4.7109375" style="1" customWidth="1"/>
    <col min="2" max="2" width="38.85546875" style="2" customWidth="1"/>
    <col min="3" max="3" width="42.7109375" style="2" customWidth="1"/>
    <col min="4" max="4" width="31.140625" style="2" customWidth="1"/>
    <col min="5" max="5" width="11.42578125" style="2"/>
    <col min="6" max="6" width="17.42578125" style="2" customWidth="1"/>
    <col min="7" max="7" width="10.42578125" style="2" customWidth="1"/>
    <col min="8" max="8" width="17.140625" style="2" customWidth="1"/>
    <col min="9" max="9" width="11.5703125" style="2" customWidth="1"/>
    <col min="10" max="10" width="10.7109375" style="3" customWidth="1"/>
    <col min="11" max="16384" width="11.42578125" style="1"/>
  </cols>
  <sheetData>
    <row r="1" spans="1:10" ht="12.75" customHeight="1" x14ac:dyDescent="0.25">
      <c r="B1" s="4"/>
      <c r="C1" s="4"/>
      <c r="D1" s="4"/>
      <c r="E1" s="4"/>
      <c r="F1" s="4"/>
      <c r="G1" s="4"/>
      <c r="H1" s="36" t="s">
        <v>0</v>
      </c>
      <c r="I1" s="36"/>
      <c r="J1" s="36"/>
    </row>
    <row r="2" spans="1:10" ht="12.75" customHeight="1" x14ac:dyDescent="0.25">
      <c r="B2" s="4"/>
      <c r="C2" s="4"/>
      <c r="D2" s="4"/>
      <c r="E2" s="4"/>
      <c r="F2" s="4"/>
      <c r="G2" s="4"/>
      <c r="H2" s="37" t="s">
        <v>1</v>
      </c>
      <c r="I2" s="37"/>
      <c r="J2" s="37"/>
    </row>
    <row r="3" spans="1:10" ht="12.75" customHeight="1" x14ac:dyDescent="0.25">
      <c r="B3" s="4"/>
      <c r="C3" s="4"/>
      <c r="D3" s="4"/>
      <c r="E3" s="4"/>
      <c r="F3" s="4"/>
      <c r="G3" s="4"/>
      <c r="H3" s="37" t="s">
        <v>2</v>
      </c>
      <c r="I3" s="37"/>
      <c r="J3" s="37"/>
    </row>
    <row r="4" spans="1:10" ht="12.75" customHeight="1" x14ac:dyDescent="0.25">
      <c r="B4" s="4"/>
      <c r="C4" s="4"/>
      <c r="D4" s="4"/>
      <c r="E4" s="4"/>
      <c r="F4" s="4"/>
      <c r="G4" s="4"/>
      <c r="H4" s="37" t="s">
        <v>3</v>
      </c>
      <c r="I4" s="37"/>
      <c r="J4" s="37"/>
    </row>
    <row r="5" spans="1:10" ht="23.1" customHeight="1" x14ac:dyDescent="0.25">
      <c r="B5" s="4"/>
      <c r="C5" s="4"/>
      <c r="D5" s="4"/>
      <c r="E5" s="4"/>
      <c r="F5" s="4"/>
      <c r="G5" s="4"/>
      <c r="H5" s="37" t="s">
        <v>146</v>
      </c>
      <c r="I5" s="37"/>
      <c r="J5" s="37"/>
    </row>
    <row r="6" spans="1:10" ht="15" customHeight="1" x14ac:dyDescent="0.25">
      <c r="B6" s="4"/>
      <c r="C6" s="4"/>
      <c r="D6" s="4"/>
      <c r="E6" s="4"/>
      <c r="F6" s="4"/>
      <c r="G6" s="4"/>
      <c r="H6" s="4"/>
      <c r="I6" s="4"/>
      <c r="J6" s="5"/>
    </row>
    <row r="7" spans="1:10" ht="36" customHeight="1" x14ac:dyDescent="0.3">
      <c r="B7" s="38" t="s">
        <v>4</v>
      </c>
      <c r="C7" s="38"/>
      <c r="D7" s="38"/>
      <c r="E7" s="38"/>
      <c r="F7" s="38"/>
      <c r="G7" s="38"/>
      <c r="H7" s="38"/>
      <c r="I7" s="38"/>
      <c r="J7" s="38"/>
    </row>
    <row r="8" spans="1:10" s="7" customFormat="1" ht="17.850000000000001" customHeight="1" x14ac:dyDescent="0.2">
      <c r="A8" s="35" t="s">
        <v>5</v>
      </c>
      <c r="B8" s="35" t="s">
        <v>6</v>
      </c>
      <c r="C8" s="35" t="s">
        <v>7</v>
      </c>
      <c r="D8" s="35" t="s">
        <v>8</v>
      </c>
      <c r="E8" s="35" t="s">
        <v>9</v>
      </c>
      <c r="F8" s="35" t="s">
        <v>10</v>
      </c>
      <c r="G8" s="35" t="s">
        <v>11</v>
      </c>
      <c r="H8" s="35" t="s">
        <v>12</v>
      </c>
      <c r="I8" s="35"/>
      <c r="J8" s="35"/>
    </row>
    <row r="9" spans="1:10" s="9" customFormat="1" ht="66.95" customHeight="1" x14ac:dyDescent="0.2">
      <c r="A9" s="35"/>
      <c r="B9" s="35"/>
      <c r="C9" s="35"/>
      <c r="D9" s="35"/>
      <c r="E9" s="35"/>
      <c r="F9" s="35"/>
      <c r="G9" s="35"/>
      <c r="H9" s="6" t="s">
        <v>13</v>
      </c>
      <c r="I9" s="6" t="s">
        <v>14</v>
      </c>
      <c r="J9" s="8" t="s">
        <v>15</v>
      </c>
    </row>
    <row r="10" spans="1:10" ht="21.2" customHeight="1" x14ac:dyDescent="0.25">
      <c r="A10" s="39" t="s">
        <v>16</v>
      </c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8.399999999999999" customHeight="1" x14ac:dyDescent="0.25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87.95" customHeight="1" x14ac:dyDescent="0.25">
      <c r="A12" s="10">
        <v>1</v>
      </c>
      <c r="B12" s="11" t="s">
        <v>18</v>
      </c>
      <c r="C12" s="11" t="s">
        <v>19</v>
      </c>
      <c r="D12" s="10" t="s">
        <v>20</v>
      </c>
      <c r="E12" s="10" t="s">
        <v>21</v>
      </c>
      <c r="F12" s="12">
        <v>49623</v>
      </c>
      <c r="G12" s="10" t="s">
        <v>22</v>
      </c>
      <c r="H12" s="10" t="s">
        <v>23</v>
      </c>
      <c r="I12" s="12">
        <v>132.6</v>
      </c>
      <c r="J12" s="12">
        <f t="shared" ref="J12:J24" si="0">I12*0.356</f>
        <v>47.205599999999997</v>
      </c>
    </row>
    <row r="13" spans="1:10" ht="86.65" customHeight="1" x14ac:dyDescent="0.25">
      <c r="A13" s="10">
        <v>2</v>
      </c>
      <c r="B13" s="13" t="s">
        <v>24</v>
      </c>
      <c r="C13" s="13" t="s">
        <v>25</v>
      </c>
      <c r="D13" s="10" t="s">
        <v>20</v>
      </c>
      <c r="E13" s="10" t="s">
        <v>21</v>
      </c>
      <c r="F13" s="12">
        <v>25000</v>
      </c>
      <c r="G13" s="10" t="s">
        <v>22</v>
      </c>
      <c r="H13" s="10" t="s">
        <v>26</v>
      </c>
      <c r="I13" s="12">
        <v>44.1</v>
      </c>
      <c r="J13" s="12">
        <f t="shared" si="0"/>
        <v>15.6996</v>
      </c>
    </row>
    <row r="14" spans="1:10" ht="90" customHeight="1" x14ac:dyDescent="0.25">
      <c r="A14" s="10">
        <v>3</v>
      </c>
      <c r="B14" s="11" t="s">
        <v>27</v>
      </c>
      <c r="C14" s="11" t="s">
        <v>28</v>
      </c>
      <c r="D14" s="10" t="s">
        <v>20</v>
      </c>
      <c r="E14" s="10" t="s">
        <v>21</v>
      </c>
      <c r="F14" s="12">
        <v>27172</v>
      </c>
      <c r="G14" s="10" t="s">
        <v>22</v>
      </c>
      <c r="H14" s="10" t="s">
        <v>29</v>
      </c>
      <c r="I14" s="12">
        <v>33.700000000000003</v>
      </c>
      <c r="J14" s="12">
        <f t="shared" si="0"/>
        <v>11.997200000000001</v>
      </c>
    </row>
    <row r="15" spans="1:10" ht="77.099999999999994" customHeight="1" x14ac:dyDescent="0.25">
      <c r="A15" s="10">
        <v>4</v>
      </c>
      <c r="B15" s="11" t="s">
        <v>30</v>
      </c>
      <c r="C15" s="11" t="s">
        <v>31</v>
      </c>
      <c r="D15" s="10" t="s">
        <v>20</v>
      </c>
      <c r="E15" s="10" t="s">
        <v>21</v>
      </c>
      <c r="F15" s="12">
        <v>68170</v>
      </c>
      <c r="G15" s="10" t="s">
        <v>22</v>
      </c>
      <c r="H15" s="10" t="s">
        <v>32</v>
      </c>
      <c r="I15" s="12">
        <v>80.2</v>
      </c>
      <c r="J15" s="12">
        <f t="shared" si="0"/>
        <v>28.551199999999998</v>
      </c>
    </row>
    <row r="16" spans="1:10" ht="93.95" customHeight="1" x14ac:dyDescent="0.25">
      <c r="A16" s="10">
        <v>5</v>
      </c>
      <c r="B16" s="14" t="s">
        <v>33</v>
      </c>
      <c r="C16" s="14" t="s">
        <v>34</v>
      </c>
      <c r="D16" s="10" t="s">
        <v>20</v>
      </c>
      <c r="E16" s="10" t="s">
        <v>21</v>
      </c>
      <c r="F16" s="12">
        <v>25200</v>
      </c>
      <c r="G16" s="10" t="s">
        <v>22</v>
      </c>
      <c r="H16" s="10" t="s">
        <v>35</v>
      </c>
      <c r="I16" s="12">
        <v>83.1</v>
      </c>
      <c r="J16" s="12">
        <f t="shared" si="0"/>
        <v>29.583599999999997</v>
      </c>
    </row>
    <row r="17" spans="1:10" ht="74.099999999999994" customHeight="1" x14ac:dyDescent="0.25">
      <c r="A17" s="10">
        <v>6</v>
      </c>
      <c r="B17" s="11" t="s">
        <v>36</v>
      </c>
      <c r="C17" s="11" t="s">
        <v>37</v>
      </c>
      <c r="D17" s="10" t="s">
        <v>20</v>
      </c>
      <c r="E17" s="10" t="s">
        <v>21</v>
      </c>
      <c r="F17" s="12">
        <v>89960</v>
      </c>
      <c r="G17" s="10" t="s">
        <v>22</v>
      </c>
      <c r="H17" s="10" t="s">
        <v>38</v>
      </c>
      <c r="I17" s="12">
        <v>127.9</v>
      </c>
      <c r="J17" s="12">
        <f t="shared" si="0"/>
        <v>45.532400000000003</v>
      </c>
    </row>
    <row r="18" spans="1:10" ht="78" customHeight="1" x14ac:dyDescent="0.25">
      <c r="A18" s="10">
        <v>7</v>
      </c>
      <c r="B18" s="14" t="s">
        <v>39</v>
      </c>
      <c r="C18" s="11" t="s">
        <v>40</v>
      </c>
      <c r="D18" s="10" t="s">
        <v>20</v>
      </c>
      <c r="E18" s="10" t="s">
        <v>21</v>
      </c>
      <c r="F18" s="12">
        <v>40000</v>
      </c>
      <c r="G18" s="10" t="s">
        <v>22</v>
      </c>
      <c r="H18" s="10" t="s">
        <v>41</v>
      </c>
      <c r="I18" s="12">
        <v>152.19999999999999</v>
      </c>
      <c r="J18" s="12">
        <f t="shared" si="0"/>
        <v>54.183199999999992</v>
      </c>
    </row>
    <row r="19" spans="1:10" ht="95.1" customHeight="1" x14ac:dyDescent="0.25">
      <c r="A19" s="10">
        <v>8</v>
      </c>
      <c r="B19" s="14" t="s">
        <v>42</v>
      </c>
      <c r="C19" s="11" t="s">
        <v>43</v>
      </c>
      <c r="D19" s="10" t="s">
        <v>20</v>
      </c>
      <c r="E19" s="10" t="s">
        <v>21</v>
      </c>
      <c r="F19" s="12">
        <v>60000</v>
      </c>
      <c r="G19" s="10" t="s">
        <v>22</v>
      </c>
      <c r="H19" s="10" t="s">
        <v>44</v>
      </c>
      <c r="I19" s="12">
        <v>155</v>
      </c>
      <c r="J19" s="12">
        <f t="shared" si="0"/>
        <v>55.18</v>
      </c>
    </row>
    <row r="20" spans="1:10" ht="77.099999999999994" customHeight="1" x14ac:dyDescent="0.25">
      <c r="A20" s="10">
        <v>9</v>
      </c>
      <c r="B20" s="13" t="s">
        <v>45</v>
      </c>
      <c r="C20" s="13" t="s">
        <v>46</v>
      </c>
      <c r="D20" s="10" t="s">
        <v>47</v>
      </c>
      <c r="E20" s="10" t="s">
        <v>21</v>
      </c>
      <c r="F20" s="12">
        <v>24660.3</v>
      </c>
      <c r="G20" s="10" t="s">
        <v>22</v>
      </c>
      <c r="H20" s="10" t="s">
        <v>48</v>
      </c>
      <c r="I20" s="12">
        <v>355.8</v>
      </c>
      <c r="J20" s="12">
        <f t="shared" si="0"/>
        <v>126.6648</v>
      </c>
    </row>
    <row r="21" spans="1:10" ht="80.099999999999994" customHeight="1" x14ac:dyDescent="0.25">
      <c r="A21" s="10">
        <v>10</v>
      </c>
      <c r="B21" s="11" t="s">
        <v>49</v>
      </c>
      <c r="C21" s="11" t="s">
        <v>50</v>
      </c>
      <c r="D21" s="10" t="s">
        <v>47</v>
      </c>
      <c r="E21" s="10" t="s">
        <v>21</v>
      </c>
      <c r="F21" s="12">
        <v>60986</v>
      </c>
      <c r="G21" s="10" t="s">
        <v>22</v>
      </c>
      <c r="H21" s="10" t="s">
        <v>51</v>
      </c>
      <c r="I21" s="12">
        <v>89.5</v>
      </c>
      <c r="J21" s="12">
        <f t="shared" si="0"/>
        <v>31.861999999999998</v>
      </c>
    </row>
    <row r="22" spans="1:10" ht="74.099999999999994" customHeight="1" x14ac:dyDescent="0.25">
      <c r="A22" s="10">
        <v>11</v>
      </c>
      <c r="B22" s="15" t="s">
        <v>52</v>
      </c>
      <c r="C22" s="15" t="s">
        <v>53</v>
      </c>
      <c r="D22" s="10" t="s">
        <v>47</v>
      </c>
      <c r="E22" s="10" t="s">
        <v>21</v>
      </c>
      <c r="F22" s="12">
        <v>18900</v>
      </c>
      <c r="G22" s="10" t="s">
        <v>22</v>
      </c>
      <c r="H22" s="10" t="s">
        <v>54</v>
      </c>
      <c r="I22" s="12">
        <v>81.400000000000006</v>
      </c>
      <c r="J22" s="12">
        <f t="shared" si="0"/>
        <v>28.978400000000001</v>
      </c>
    </row>
    <row r="23" spans="1:10" ht="96.95" customHeight="1" x14ac:dyDescent="0.25">
      <c r="A23" s="10">
        <v>12</v>
      </c>
      <c r="B23" s="11" t="s">
        <v>55</v>
      </c>
      <c r="C23" s="11" t="s">
        <v>56</v>
      </c>
      <c r="D23" s="10" t="s">
        <v>47</v>
      </c>
      <c r="E23" s="10" t="s">
        <v>21</v>
      </c>
      <c r="F23" s="12">
        <v>44200</v>
      </c>
      <c r="G23" s="10" t="s">
        <v>22</v>
      </c>
      <c r="H23" s="10" t="s">
        <v>57</v>
      </c>
      <c r="I23" s="12">
        <v>120.9</v>
      </c>
      <c r="J23" s="12">
        <f t="shared" si="0"/>
        <v>43.040399999999998</v>
      </c>
    </row>
    <row r="24" spans="1:10" ht="60.95" customHeight="1" x14ac:dyDescent="0.25">
      <c r="A24" s="10">
        <v>13</v>
      </c>
      <c r="B24" s="15" t="s">
        <v>58</v>
      </c>
      <c r="C24" s="16" t="s">
        <v>59</v>
      </c>
      <c r="D24" s="10" t="s">
        <v>60</v>
      </c>
      <c r="E24" s="10" t="s">
        <v>21</v>
      </c>
      <c r="F24" s="12">
        <v>2500</v>
      </c>
      <c r="G24" s="10">
        <v>1.4</v>
      </c>
      <c r="H24" s="10" t="s">
        <v>61</v>
      </c>
      <c r="I24" s="12">
        <v>409.4</v>
      </c>
      <c r="J24" s="12">
        <f t="shared" si="0"/>
        <v>145.74639999999999</v>
      </c>
    </row>
    <row r="25" spans="1:10" ht="74.099999999999994" customHeight="1" x14ac:dyDescent="0.25">
      <c r="A25" s="10">
        <v>14</v>
      </c>
      <c r="B25" s="15" t="s">
        <v>62</v>
      </c>
      <c r="C25" s="16" t="s">
        <v>63</v>
      </c>
      <c r="D25" s="10" t="s">
        <v>47</v>
      </c>
      <c r="E25" s="10" t="s">
        <v>21</v>
      </c>
      <c r="F25" s="12">
        <v>1500</v>
      </c>
      <c r="G25" s="10" t="s">
        <v>64</v>
      </c>
      <c r="H25" s="10" t="s">
        <v>65</v>
      </c>
      <c r="I25" s="12">
        <v>533.29999999999995</v>
      </c>
      <c r="J25" s="12">
        <f>I25*0.202</f>
        <v>107.72659999999999</v>
      </c>
    </row>
    <row r="26" spans="1:10" ht="18.95" customHeight="1" x14ac:dyDescent="0.25">
      <c r="A26" s="10">
        <v>15</v>
      </c>
      <c r="B26" s="15" t="s">
        <v>66</v>
      </c>
      <c r="C26" s="16" t="s">
        <v>67</v>
      </c>
      <c r="D26" s="16" t="s">
        <v>68</v>
      </c>
      <c r="E26" s="10" t="s">
        <v>21</v>
      </c>
      <c r="F26" s="12">
        <v>3500</v>
      </c>
      <c r="G26" s="10" t="s">
        <v>69</v>
      </c>
      <c r="H26" s="10" t="s">
        <v>70</v>
      </c>
      <c r="I26" s="12">
        <v>422.1</v>
      </c>
      <c r="J26" s="12">
        <f>I26*0.356</f>
        <v>150.26759999999999</v>
      </c>
    </row>
    <row r="27" spans="1:10" ht="60.95" customHeight="1" x14ac:dyDescent="0.25">
      <c r="A27" s="10">
        <v>16</v>
      </c>
      <c r="B27" s="15" t="s">
        <v>66</v>
      </c>
      <c r="C27" s="16" t="s">
        <v>71</v>
      </c>
      <c r="D27" s="10" t="s">
        <v>60</v>
      </c>
      <c r="E27" s="10" t="s">
        <v>21</v>
      </c>
      <c r="F27" s="12">
        <v>400</v>
      </c>
      <c r="G27" s="10" t="s">
        <v>22</v>
      </c>
      <c r="H27" s="10">
        <v>0</v>
      </c>
      <c r="I27" s="12">
        <v>0</v>
      </c>
      <c r="J27" s="12">
        <v>0</v>
      </c>
    </row>
    <row r="28" spans="1:10" s="18" customFormat="1" ht="23.1" customHeight="1" x14ac:dyDescent="0.3">
      <c r="A28" s="40" t="s">
        <v>72</v>
      </c>
      <c r="B28" s="40"/>
      <c r="C28" s="40"/>
      <c r="D28" s="40"/>
      <c r="E28" s="40" t="s">
        <v>73</v>
      </c>
      <c r="F28" s="17">
        <f>SUM(F12:F27)</f>
        <v>541771.30000000005</v>
      </c>
      <c r="G28" s="17"/>
      <c r="H28" s="17"/>
      <c r="I28" s="17">
        <f>SUM(I12:I27)</f>
        <v>2821.2000000000003</v>
      </c>
      <c r="J28" s="17">
        <f>SUM(J12:J27)</f>
        <v>922.21900000000005</v>
      </c>
    </row>
    <row r="29" spans="1:10" s="19" customFormat="1" ht="20.25" customHeight="1" x14ac:dyDescent="0.3">
      <c r="A29" s="40" t="s">
        <v>74</v>
      </c>
      <c r="B29" s="40"/>
      <c r="C29" s="40"/>
      <c r="D29" s="40"/>
      <c r="E29" s="40" t="s">
        <v>75</v>
      </c>
      <c r="F29" s="40"/>
      <c r="G29" s="40"/>
      <c r="H29" s="40"/>
      <c r="I29" s="40"/>
      <c r="J29" s="40"/>
    </row>
    <row r="30" spans="1:10" ht="72" customHeight="1" x14ac:dyDescent="0.25">
      <c r="A30" s="10">
        <v>1</v>
      </c>
      <c r="B30" s="11" t="s">
        <v>76</v>
      </c>
      <c r="C30" s="11" t="s">
        <v>77</v>
      </c>
      <c r="D30" s="10" t="s">
        <v>78</v>
      </c>
      <c r="E30" s="10" t="s">
        <v>21</v>
      </c>
      <c r="F30" s="12">
        <v>2500</v>
      </c>
      <c r="G30" s="10" t="s">
        <v>79</v>
      </c>
      <c r="H30" s="10" t="s">
        <v>80</v>
      </c>
      <c r="I30" s="12">
        <v>593.1</v>
      </c>
      <c r="J30" s="12">
        <f>I30*0.356</f>
        <v>211.14359999999999</v>
      </c>
    </row>
    <row r="31" spans="1:10" ht="102" customHeight="1" x14ac:dyDescent="0.25">
      <c r="A31" s="10">
        <v>2</v>
      </c>
      <c r="B31" s="11" t="s">
        <v>81</v>
      </c>
      <c r="C31" s="11" t="s">
        <v>82</v>
      </c>
      <c r="D31" s="10" t="s">
        <v>78</v>
      </c>
      <c r="E31" s="10" t="s">
        <v>21</v>
      </c>
      <c r="F31" s="12">
        <v>68900</v>
      </c>
      <c r="G31" s="10" t="s">
        <v>22</v>
      </c>
      <c r="H31" s="10" t="s">
        <v>83</v>
      </c>
      <c r="I31" s="12">
        <v>134.9</v>
      </c>
      <c r="J31" s="12">
        <f>I31*0.356</f>
        <v>48.0244</v>
      </c>
    </row>
    <row r="32" spans="1:10" ht="62.1" customHeight="1" x14ac:dyDescent="0.25">
      <c r="A32" s="10">
        <v>3</v>
      </c>
      <c r="B32" s="11" t="s">
        <v>84</v>
      </c>
      <c r="C32" s="10" t="s">
        <v>71</v>
      </c>
      <c r="D32" s="10" t="s">
        <v>85</v>
      </c>
      <c r="E32" s="10" t="s">
        <v>21</v>
      </c>
      <c r="F32" s="12">
        <v>300</v>
      </c>
      <c r="G32" s="10" t="s">
        <v>22</v>
      </c>
      <c r="H32" s="10">
        <v>0</v>
      </c>
      <c r="I32" s="12">
        <v>0</v>
      </c>
      <c r="J32" s="12">
        <f>I32*0.356</f>
        <v>0</v>
      </c>
    </row>
    <row r="33" spans="1:10" ht="33.950000000000003" customHeight="1" x14ac:dyDescent="0.25">
      <c r="A33" s="10">
        <v>4</v>
      </c>
      <c r="B33" s="11" t="s">
        <v>84</v>
      </c>
      <c r="C33" s="10" t="s">
        <v>67</v>
      </c>
      <c r="D33" s="10" t="s">
        <v>86</v>
      </c>
      <c r="E33" s="10" t="s">
        <v>21</v>
      </c>
      <c r="F33" s="12">
        <v>1750</v>
      </c>
      <c r="G33" s="10" t="s">
        <v>22</v>
      </c>
      <c r="H33" s="10" t="s">
        <v>87</v>
      </c>
      <c r="I33" s="12">
        <v>309.3</v>
      </c>
      <c r="J33" s="12">
        <f>I33*0.356</f>
        <v>110.1108</v>
      </c>
    </row>
    <row r="34" spans="1:10" s="18" customFormat="1" ht="23.1" customHeight="1" x14ac:dyDescent="0.3">
      <c r="A34" s="40" t="s">
        <v>72</v>
      </c>
      <c r="B34" s="40"/>
      <c r="C34" s="40"/>
      <c r="D34" s="40"/>
      <c r="E34" s="40" t="s">
        <v>88</v>
      </c>
      <c r="F34" s="17">
        <f>SUM(F30:F33)</f>
        <v>73450</v>
      </c>
      <c r="G34" s="17"/>
      <c r="H34" s="17"/>
      <c r="I34" s="17">
        <f>SUM(I30:I33)</f>
        <v>1037.3</v>
      </c>
      <c r="J34" s="17">
        <f>SUM(J30:J33)</f>
        <v>369.27879999999999</v>
      </c>
    </row>
    <row r="35" spans="1:10" s="19" customFormat="1" ht="29.85" customHeight="1" x14ac:dyDescent="0.3">
      <c r="A35" s="40" t="s">
        <v>89</v>
      </c>
      <c r="B35" s="40"/>
      <c r="C35" s="40"/>
      <c r="D35" s="40"/>
      <c r="E35" s="40" t="s">
        <v>90</v>
      </c>
      <c r="F35" s="40"/>
      <c r="G35" s="40"/>
      <c r="H35" s="40"/>
      <c r="I35" s="40"/>
      <c r="J35" s="40"/>
    </row>
    <row r="36" spans="1:10" s="19" customFormat="1" ht="75.95" customHeight="1" x14ac:dyDescent="0.3">
      <c r="A36" s="20">
        <v>1</v>
      </c>
      <c r="B36" s="11" t="s">
        <v>91</v>
      </c>
      <c r="C36" s="11" t="s">
        <v>92</v>
      </c>
      <c r="D36" s="10" t="s">
        <v>93</v>
      </c>
      <c r="E36" s="10" t="s">
        <v>21</v>
      </c>
      <c r="F36" s="10">
        <v>21500</v>
      </c>
      <c r="G36" s="10" t="s">
        <v>22</v>
      </c>
      <c r="H36" s="21" t="s">
        <v>94</v>
      </c>
      <c r="I36" s="21">
        <v>29.1</v>
      </c>
      <c r="J36" s="12">
        <f>I36*0.356</f>
        <v>10.3596</v>
      </c>
    </row>
    <row r="37" spans="1:10" ht="77.099999999999994" customHeight="1" x14ac:dyDescent="0.25">
      <c r="A37" s="10">
        <v>2</v>
      </c>
      <c r="B37" s="11" t="s">
        <v>95</v>
      </c>
      <c r="C37" s="11" t="s">
        <v>96</v>
      </c>
      <c r="D37" s="10" t="s">
        <v>93</v>
      </c>
      <c r="E37" s="10" t="s">
        <v>21</v>
      </c>
      <c r="F37" s="12">
        <v>35309</v>
      </c>
      <c r="G37" s="10" t="s">
        <v>22</v>
      </c>
      <c r="H37" s="10" t="s">
        <v>97</v>
      </c>
      <c r="I37" s="12">
        <v>90.7</v>
      </c>
      <c r="J37" s="12">
        <f>I37*0.356</f>
        <v>32.289200000000001</v>
      </c>
    </row>
    <row r="38" spans="1:10" ht="75" customHeight="1" x14ac:dyDescent="0.25">
      <c r="A38" s="10">
        <v>3</v>
      </c>
      <c r="B38" s="11" t="s">
        <v>98</v>
      </c>
      <c r="C38" s="11" t="s">
        <v>99</v>
      </c>
      <c r="D38" s="10" t="s">
        <v>93</v>
      </c>
      <c r="E38" s="10" t="s">
        <v>21</v>
      </c>
      <c r="F38" s="12">
        <v>68812</v>
      </c>
      <c r="G38" s="10" t="s">
        <v>22</v>
      </c>
      <c r="H38" s="10" t="s">
        <v>100</v>
      </c>
      <c r="I38" s="12">
        <v>137.19999999999999</v>
      </c>
      <c r="J38" s="12">
        <f>I38*0.356</f>
        <v>48.843199999999996</v>
      </c>
    </row>
    <row r="39" spans="1:10" s="18" customFormat="1" ht="21.2" customHeight="1" x14ac:dyDescent="0.3">
      <c r="A39" s="40" t="s">
        <v>72</v>
      </c>
      <c r="B39" s="40"/>
      <c r="C39" s="40"/>
      <c r="D39" s="40"/>
      <c r="E39" s="40" t="s">
        <v>101</v>
      </c>
      <c r="F39" s="17">
        <f>SUM(F36:F38)</f>
        <v>125621</v>
      </c>
      <c r="G39" s="17"/>
      <c r="H39" s="17"/>
      <c r="I39" s="17">
        <f>SUM(I36:I38)</f>
        <v>257</v>
      </c>
      <c r="J39" s="17">
        <f>SUM(J36:J38)</f>
        <v>91.49199999999999</v>
      </c>
    </row>
    <row r="40" spans="1:10" s="19" customFormat="1" ht="29.85" customHeight="1" x14ac:dyDescent="0.3">
      <c r="A40" s="39" t="s">
        <v>102</v>
      </c>
      <c r="B40" s="39"/>
      <c r="C40" s="39"/>
      <c r="D40" s="39"/>
      <c r="E40" s="39" t="s">
        <v>90</v>
      </c>
      <c r="F40" s="39"/>
      <c r="G40" s="39"/>
      <c r="H40" s="39"/>
      <c r="I40" s="39"/>
      <c r="J40" s="39"/>
    </row>
    <row r="41" spans="1:10" s="19" customFormat="1" ht="86.1" customHeight="1" x14ac:dyDescent="0.3">
      <c r="A41" s="22">
        <v>1</v>
      </c>
      <c r="B41" s="23" t="s">
        <v>103</v>
      </c>
      <c r="C41" s="23" t="s">
        <v>104</v>
      </c>
      <c r="D41" s="10" t="s">
        <v>105</v>
      </c>
      <c r="E41" s="10" t="s">
        <v>21</v>
      </c>
      <c r="F41" s="10">
        <v>33058</v>
      </c>
      <c r="G41" s="10" t="s">
        <v>22</v>
      </c>
      <c r="H41" s="10" t="s">
        <v>106</v>
      </c>
      <c r="I41" s="10">
        <v>17.399999999999999</v>
      </c>
      <c r="J41" s="12">
        <f>I41*0.356</f>
        <v>6.194399999999999</v>
      </c>
    </row>
    <row r="42" spans="1:10" s="18" customFormat="1" ht="26.1" customHeight="1" x14ac:dyDescent="0.3">
      <c r="A42" s="40" t="s">
        <v>72</v>
      </c>
      <c r="B42" s="40"/>
      <c r="C42" s="40"/>
      <c r="D42" s="40"/>
      <c r="E42" s="40"/>
      <c r="F42" s="17">
        <f>SUM(F41:F41)</f>
        <v>33058</v>
      </c>
      <c r="G42" s="17"/>
      <c r="H42" s="17"/>
      <c r="I42" s="17">
        <f>SUM(I41:I41)</f>
        <v>17.399999999999999</v>
      </c>
      <c r="J42" s="17">
        <f>SUM(J41:J41)</f>
        <v>6.194399999999999</v>
      </c>
    </row>
    <row r="43" spans="1:10" s="19" customFormat="1" ht="24.95" customHeight="1" x14ac:dyDescent="0.3">
      <c r="A43" s="39" t="s">
        <v>107</v>
      </c>
      <c r="B43" s="39"/>
      <c r="C43" s="39"/>
      <c r="D43" s="39"/>
      <c r="E43" s="39" t="s">
        <v>108</v>
      </c>
      <c r="F43" s="39"/>
      <c r="G43" s="39"/>
      <c r="H43" s="39"/>
      <c r="I43" s="39"/>
      <c r="J43" s="39"/>
    </row>
    <row r="44" spans="1:10" ht="65.099999999999994" customHeight="1" x14ac:dyDescent="0.25">
      <c r="A44" s="10">
        <v>1</v>
      </c>
      <c r="B44" s="11" t="s">
        <v>109</v>
      </c>
      <c r="C44" s="10" t="s">
        <v>110</v>
      </c>
      <c r="D44" s="10" t="s">
        <v>111</v>
      </c>
      <c r="E44" s="10" t="s">
        <v>21</v>
      </c>
      <c r="F44" s="12">
        <v>1000</v>
      </c>
      <c r="G44" s="10">
        <v>1.4</v>
      </c>
      <c r="H44" s="10" t="s">
        <v>112</v>
      </c>
      <c r="I44" s="12">
        <v>135.5</v>
      </c>
      <c r="J44" s="12">
        <f>I44*0.899</f>
        <v>121.81450000000001</v>
      </c>
    </row>
    <row r="45" spans="1:10" ht="62.1" customHeight="1" x14ac:dyDescent="0.25">
      <c r="A45" s="10">
        <v>2</v>
      </c>
      <c r="B45" s="23" t="s">
        <v>113</v>
      </c>
      <c r="C45" s="22" t="s">
        <v>114</v>
      </c>
      <c r="D45" s="10" t="s">
        <v>111</v>
      </c>
      <c r="E45" s="10" t="s">
        <v>21</v>
      </c>
      <c r="F45" s="22">
        <v>7300</v>
      </c>
      <c r="G45" s="22">
        <v>1.4</v>
      </c>
      <c r="H45" s="10" t="s">
        <v>115</v>
      </c>
      <c r="I45" s="10">
        <v>315.8</v>
      </c>
      <c r="J45" s="12">
        <f>I45*0.899</f>
        <v>283.9042</v>
      </c>
    </row>
    <row r="46" spans="1:10" s="18" customFormat="1" ht="24" customHeight="1" x14ac:dyDescent="0.3">
      <c r="A46" s="40" t="s">
        <v>72</v>
      </c>
      <c r="B46" s="40"/>
      <c r="C46" s="40"/>
      <c r="D46" s="40"/>
      <c r="E46" s="40" t="s">
        <v>116</v>
      </c>
      <c r="F46" s="17">
        <f>SUM(F44:F45)</f>
        <v>8300</v>
      </c>
      <c r="G46" s="17"/>
      <c r="H46" s="17"/>
      <c r="I46" s="17">
        <f>SUM(I44:I45)</f>
        <v>451.3</v>
      </c>
      <c r="J46" s="17">
        <f>SUM(J44:J45)</f>
        <v>405.71870000000001</v>
      </c>
    </row>
    <row r="47" spans="1:10" s="19" customFormat="1" ht="25.7" customHeight="1" x14ac:dyDescent="0.3">
      <c r="A47" s="39" t="s">
        <v>117</v>
      </c>
      <c r="B47" s="39"/>
      <c r="C47" s="39"/>
      <c r="D47" s="39"/>
      <c r="E47" s="39"/>
      <c r="F47" s="39"/>
      <c r="G47" s="39"/>
      <c r="H47" s="39"/>
      <c r="I47" s="39"/>
      <c r="J47" s="39"/>
    </row>
    <row r="48" spans="1:10" s="19" customFormat="1" ht="63" customHeight="1" x14ac:dyDescent="0.3">
      <c r="A48" s="24">
        <v>1</v>
      </c>
      <c r="B48" s="11" t="s">
        <v>118</v>
      </c>
      <c r="C48" s="22" t="s">
        <v>119</v>
      </c>
      <c r="D48" s="10" t="s">
        <v>120</v>
      </c>
      <c r="E48" s="10" t="s">
        <v>21</v>
      </c>
      <c r="F48" s="22">
        <v>1000</v>
      </c>
      <c r="G48" s="22">
        <v>1</v>
      </c>
      <c r="H48" s="22"/>
      <c r="I48" s="22"/>
      <c r="J48" s="22"/>
    </row>
    <row r="49" spans="1:10" ht="45.95" customHeight="1" x14ac:dyDescent="0.25">
      <c r="A49" s="24">
        <v>2</v>
      </c>
      <c r="B49" s="11" t="s">
        <v>118</v>
      </c>
      <c r="C49" s="10" t="s">
        <v>71</v>
      </c>
      <c r="D49" s="10" t="s">
        <v>121</v>
      </c>
      <c r="E49" s="10" t="s">
        <v>21</v>
      </c>
      <c r="F49" s="12">
        <v>450</v>
      </c>
      <c r="G49" s="10" t="s">
        <v>122</v>
      </c>
      <c r="H49" s="10">
        <v>0</v>
      </c>
      <c r="I49" s="12">
        <v>0</v>
      </c>
      <c r="J49" s="12">
        <v>0</v>
      </c>
    </row>
    <row r="50" spans="1:10" ht="44.25" customHeight="1" x14ac:dyDescent="0.25">
      <c r="A50" s="24">
        <v>3</v>
      </c>
      <c r="B50" s="11" t="s">
        <v>118</v>
      </c>
      <c r="C50" s="10" t="s">
        <v>123</v>
      </c>
      <c r="D50" s="10" t="s">
        <v>124</v>
      </c>
      <c r="E50" s="10" t="s">
        <v>21</v>
      </c>
      <c r="F50" s="12">
        <v>12000</v>
      </c>
      <c r="G50" s="10" t="s">
        <v>69</v>
      </c>
      <c r="H50" s="10" t="s">
        <v>125</v>
      </c>
      <c r="I50" s="12">
        <v>298.89999999999998</v>
      </c>
      <c r="J50" s="12">
        <v>122.7</v>
      </c>
    </row>
    <row r="51" spans="1:10" ht="50.1" customHeight="1" x14ac:dyDescent="0.25">
      <c r="A51" s="24">
        <v>4</v>
      </c>
      <c r="B51" s="11" t="s">
        <v>118</v>
      </c>
      <c r="C51" s="10" t="s">
        <v>126</v>
      </c>
      <c r="D51" s="10" t="s">
        <v>121</v>
      </c>
      <c r="E51" s="10" t="s">
        <v>21</v>
      </c>
      <c r="F51" s="12">
        <v>1000</v>
      </c>
      <c r="G51" s="10" t="s">
        <v>127</v>
      </c>
      <c r="H51" s="10" t="s">
        <v>128</v>
      </c>
      <c r="I51" s="12">
        <v>465.2</v>
      </c>
      <c r="J51" s="12">
        <f>I51*0.356</f>
        <v>165.6112</v>
      </c>
    </row>
    <row r="52" spans="1:10" ht="45" customHeight="1" x14ac:dyDescent="0.25">
      <c r="A52" s="24">
        <v>5</v>
      </c>
      <c r="B52" s="11" t="s">
        <v>118</v>
      </c>
      <c r="C52" s="10" t="s">
        <v>129</v>
      </c>
      <c r="D52" s="10" t="s">
        <v>121</v>
      </c>
      <c r="E52" s="10" t="s">
        <v>21</v>
      </c>
      <c r="F52" s="12">
        <v>150</v>
      </c>
      <c r="G52" s="10" t="s">
        <v>130</v>
      </c>
      <c r="H52" s="10" t="s">
        <v>131</v>
      </c>
      <c r="I52" s="12">
        <v>21</v>
      </c>
      <c r="J52" s="12">
        <f>I52*0.899</f>
        <v>18.879000000000001</v>
      </c>
    </row>
    <row r="53" spans="1:10" ht="74.099999999999994" customHeight="1" x14ac:dyDescent="0.25">
      <c r="A53" s="24">
        <v>6</v>
      </c>
      <c r="B53" s="11" t="s">
        <v>118</v>
      </c>
      <c r="C53" s="10" t="s">
        <v>132</v>
      </c>
      <c r="D53" s="10" t="s">
        <v>133</v>
      </c>
      <c r="E53" s="10" t="s">
        <v>21</v>
      </c>
      <c r="F53" s="12">
        <v>5000</v>
      </c>
      <c r="G53" s="10" t="s">
        <v>122</v>
      </c>
      <c r="H53" s="10" t="s">
        <v>134</v>
      </c>
      <c r="I53" s="12">
        <v>2430</v>
      </c>
      <c r="J53" s="12">
        <f>I53*0.356</f>
        <v>865.07999999999993</v>
      </c>
    </row>
    <row r="54" spans="1:10" s="18" customFormat="1" ht="19.350000000000001" customHeight="1" x14ac:dyDescent="0.3">
      <c r="A54" s="40" t="s">
        <v>72</v>
      </c>
      <c r="B54" s="40"/>
      <c r="C54" s="40"/>
      <c r="D54" s="40"/>
      <c r="E54" s="40"/>
      <c r="F54" s="17">
        <f>SUM(F48:F53)</f>
        <v>19600</v>
      </c>
      <c r="G54" s="17"/>
      <c r="H54" s="17"/>
      <c r="I54" s="17">
        <f>SUM(I48:I53)</f>
        <v>3215.1</v>
      </c>
      <c r="J54" s="17">
        <f>SUM(J48:J53)</f>
        <v>1172.2701999999999</v>
      </c>
    </row>
    <row r="55" spans="1:10" s="26" customFormat="1" ht="23.1" customHeight="1" x14ac:dyDescent="0.3">
      <c r="A55" s="39" t="s">
        <v>135</v>
      </c>
      <c r="B55" s="39"/>
      <c r="C55" s="39"/>
      <c r="D55" s="39"/>
      <c r="E55" s="39"/>
      <c r="F55" s="25">
        <f>F54+F46+F42+F39+F34+F28</f>
        <v>801800.3</v>
      </c>
      <c r="G55" s="25"/>
      <c r="H55" s="25"/>
      <c r="I55" s="25">
        <f>I54+I46+I42+I39+I34+I28</f>
        <v>7799.3000000000011</v>
      </c>
      <c r="J55" s="25">
        <f>J54+J46+J42+J39+J34+J28</f>
        <v>2967.1731</v>
      </c>
    </row>
    <row r="56" spans="1:10" ht="17.100000000000001" customHeight="1" x14ac:dyDescent="0.25">
      <c r="B56" s="27"/>
    </row>
    <row r="57" spans="1:10" ht="17.45" customHeight="1" x14ac:dyDescent="0.25">
      <c r="A57" s="1" t="s">
        <v>136</v>
      </c>
      <c r="B57" s="41" t="s">
        <v>137</v>
      </c>
      <c r="C57" s="41"/>
      <c r="D57" s="41"/>
      <c r="E57" s="10">
        <v>1</v>
      </c>
    </row>
    <row r="58" spans="1:10" ht="17.45" customHeight="1" x14ac:dyDescent="0.25">
      <c r="B58" s="41" t="s">
        <v>138</v>
      </c>
      <c r="C58" s="41"/>
      <c r="D58" s="41"/>
      <c r="E58" s="10">
        <v>2</v>
      </c>
    </row>
    <row r="59" spans="1:10" ht="17.45" customHeight="1" x14ac:dyDescent="0.25">
      <c r="B59" s="41" t="s">
        <v>139</v>
      </c>
      <c r="C59" s="41"/>
      <c r="D59" s="41"/>
      <c r="E59" s="10">
        <v>3</v>
      </c>
    </row>
    <row r="60" spans="1:10" ht="32.25" customHeight="1" x14ac:dyDescent="0.25">
      <c r="B60" s="41" t="s">
        <v>140</v>
      </c>
      <c r="C60" s="41"/>
      <c r="D60" s="41"/>
      <c r="E60" s="10">
        <v>4</v>
      </c>
    </row>
    <row r="61" spans="1:10" ht="17.45" customHeight="1" x14ac:dyDescent="0.25">
      <c r="B61" s="41" t="s">
        <v>141</v>
      </c>
      <c r="C61" s="41"/>
      <c r="D61" s="41"/>
      <c r="E61" s="10">
        <v>5</v>
      </c>
    </row>
    <row r="62" spans="1:10" ht="17.100000000000001" customHeight="1" x14ac:dyDescent="0.25">
      <c r="B62" s="27"/>
    </row>
    <row r="63" spans="1:10" ht="17.100000000000001" customHeight="1" x14ac:dyDescent="0.25">
      <c r="B63" s="27"/>
    </row>
    <row r="64" spans="1:10" s="29" customFormat="1" ht="22.15" customHeight="1" x14ac:dyDescent="0.3">
      <c r="A64" s="42" t="s">
        <v>142</v>
      </c>
      <c r="B64" s="42"/>
      <c r="C64" s="42"/>
      <c r="D64" s="42"/>
      <c r="E64" s="28"/>
      <c r="F64" s="28"/>
      <c r="G64" s="28"/>
      <c r="H64" s="43" t="s">
        <v>143</v>
      </c>
      <c r="I64" s="43"/>
      <c r="J64" s="43"/>
    </row>
    <row r="65" spans="1:10" s="29" customFormat="1" ht="19.350000000000001" customHeight="1" x14ac:dyDescent="0.3">
      <c r="B65" s="30"/>
      <c r="C65" s="28"/>
      <c r="D65" s="28"/>
      <c r="E65" s="28"/>
      <c r="F65" s="28"/>
      <c r="G65" s="28"/>
      <c r="H65" s="28"/>
      <c r="I65" s="28"/>
      <c r="J65" s="31"/>
    </row>
    <row r="66" spans="1:10" s="29" customFormat="1" ht="39.950000000000003" customHeight="1" x14ac:dyDescent="0.3">
      <c r="A66" s="30"/>
      <c r="B66" s="30"/>
      <c r="C66" s="32"/>
      <c r="D66" s="32"/>
      <c r="E66" s="28"/>
      <c r="F66" s="28"/>
      <c r="G66" s="28"/>
      <c r="H66" s="28"/>
      <c r="I66" s="28"/>
      <c r="J66" s="31"/>
    </row>
    <row r="67" spans="1:10" s="29" customFormat="1" ht="17.100000000000001" customHeight="1" x14ac:dyDescent="0.3">
      <c r="A67" s="44" t="s">
        <v>144</v>
      </c>
      <c r="B67" s="44"/>
      <c r="C67" s="33"/>
      <c r="D67" s="34"/>
      <c r="E67" s="28"/>
      <c r="F67" s="28"/>
      <c r="G67" s="28"/>
      <c r="H67" s="45" t="s">
        <v>145</v>
      </c>
      <c r="I67" s="45"/>
      <c r="J67" s="31"/>
    </row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  <row r="65529" ht="12.75" customHeight="1" x14ac:dyDescent="0.25"/>
    <row r="65530" ht="12.75" customHeight="1" x14ac:dyDescent="0.25"/>
    <row r="65531" ht="12.75" customHeight="1" x14ac:dyDescent="0.25"/>
    <row r="65532" ht="12.75" customHeight="1" x14ac:dyDescent="0.25"/>
    <row r="65533" ht="12.75" customHeight="1" x14ac:dyDescent="0.25"/>
    <row r="65534" ht="12.75" customHeight="1" x14ac:dyDescent="0.25"/>
    <row r="65535" ht="12.75" customHeight="1" x14ac:dyDescent="0.25"/>
    <row r="65536" ht="12.75" customHeight="1" x14ac:dyDescent="0.25"/>
  </sheetData>
  <sheetProtection selectLockedCells="1" selectUnlockedCells="1"/>
  <mergeCells count="37">
    <mergeCell ref="B59:D59"/>
    <mergeCell ref="B60:D60"/>
    <mergeCell ref="B61:D61"/>
    <mergeCell ref="A64:D64"/>
    <mergeCell ref="H64:J64"/>
    <mergeCell ref="A67:B67"/>
    <mergeCell ref="H67:I67"/>
    <mergeCell ref="A46:E46"/>
    <mergeCell ref="A47:J47"/>
    <mergeCell ref="A54:E54"/>
    <mergeCell ref="A55:E55"/>
    <mergeCell ref="B57:D57"/>
    <mergeCell ref="B58:D58"/>
    <mergeCell ref="A34:E34"/>
    <mergeCell ref="A35:J35"/>
    <mergeCell ref="A39:E39"/>
    <mergeCell ref="A40:J40"/>
    <mergeCell ref="A42:E42"/>
    <mergeCell ref="A43:J43"/>
    <mergeCell ref="A10:J10"/>
    <mergeCell ref="A11:J11"/>
    <mergeCell ref="A28:E28"/>
    <mergeCell ref="A29:J29"/>
    <mergeCell ref="A8:A9"/>
    <mergeCell ref="B8:B9"/>
    <mergeCell ref="C8:C9"/>
    <mergeCell ref="D8:D9"/>
    <mergeCell ref="E8:E9"/>
    <mergeCell ref="F8:F9"/>
    <mergeCell ref="H1:J1"/>
    <mergeCell ref="H2:J2"/>
    <mergeCell ref="H3:J3"/>
    <mergeCell ref="H4:J4"/>
    <mergeCell ref="H5:J5"/>
    <mergeCell ref="B7:J7"/>
    <mergeCell ref="G8:G9"/>
    <mergeCell ref="H8:J8"/>
  </mergeCells>
  <pageMargins left="0.19652777777777777" right="0.19652777777777777" top="0.78749999999999998" bottom="0.39374999999999999" header="0.51180555555555551" footer="0.51180555555555551"/>
  <pageSetup paperSize="9" scale="73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2020-12-15T09:11:53Z</dcterms:created>
  <dcterms:modified xsi:type="dcterms:W3CDTF">2021-08-17T12:17:39Z</dcterms:modified>
</cp:coreProperties>
</file>