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14\1.4\"/>
    </mc:Choice>
  </mc:AlternateContent>
  <bookViews>
    <workbookView xWindow="0" yWindow="0" windowWidth="20490" windowHeight="7620" tabRatio="66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D21" i="3" l="1"/>
  <c r="E21" i="3"/>
  <c r="E25" i="3"/>
  <c r="E17" i="3"/>
  <c r="E15" i="3"/>
  <c r="E14" i="3"/>
  <c r="D45" i="3"/>
  <c r="D42" i="3"/>
  <c r="E16" i="3"/>
  <c r="E30" i="3"/>
  <c r="D20" i="3"/>
  <c r="D44" i="3"/>
  <c r="C44" i="3"/>
  <c r="F24" i="3"/>
  <c r="E32" i="3"/>
  <c r="F32" i="3"/>
  <c r="F31" i="3"/>
  <c r="E37" i="3"/>
  <c r="C37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C22" i="3"/>
  <c r="D23" i="3"/>
  <c r="D22" i="3"/>
  <c r="C19" i="3"/>
  <c r="F18" i="3"/>
  <c r="E18" i="3"/>
  <c r="C16" i="3"/>
  <c r="D15" i="3"/>
  <c r="D14" i="3"/>
  <c r="E35" i="3"/>
  <c r="E34" i="3"/>
  <c r="F17" i="3"/>
  <c r="F15" i="3"/>
  <c r="F14" i="3"/>
  <c r="D18" i="3"/>
  <c r="C18" i="3"/>
  <c r="C20" i="3"/>
  <c r="E29" i="3"/>
  <c r="F30" i="3"/>
  <c r="C30" i="3"/>
  <c r="C29" i="3"/>
  <c r="F29" i="3"/>
  <c r="F37" i="3"/>
  <c r="F36" i="3"/>
  <c r="E36" i="3"/>
  <c r="C36" i="3"/>
  <c r="E33" i="3"/>
  <c r="C34" i="3"/>
  <c r="C17" i="3"/>
  <c r="C15" i="3"/>
  <c r="C14" i="3"/>
  <c r="C35" i="3"/>
  <c r="F35" i="3"/>
  <c r="F34" i="3"/>
  <c r="F33" i="3"/>
  <c r="F28" i="3"/>
  <c r="E28" i="3"/>
  <c r="C33" i="3"/>
  <c r="C28" i="3"/>
  <c r="D38" i="3"/>
  <c r="C21" i="3"/>
  <c r="E13" i="3"/>
  <c r="E26" i="3"/>
  <c r="F21" i="3"/>
  <c r="E45" i="3"/>
  <c r="D13" i="3"/>
  <c r="E42" i="3"/>
  <c r="C45" i="3"/>
  <c r="F13" i="3"/>
  <c r="F26" i="3"/>
  <c r="F45" i="3"/>
  <c r="F42" i="3"/>
  <c r="F38" i="3"/>
  <c r="F46" i="3"/>
  <c r="D26" i="3"/>
  <c r="C13" i="3"/>
  <c r="C26" i="3"/>
  <c r="D46" i="3"/>
  <c r="E38" i="3"/>
  <c r="C42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<sst xmlns="http://schemas.openxmlformats.org/spreadsheetml/2006/main" count="57" uniqueCount="45">
  <si>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</si>
  <si>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</si>
  <si>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</si>
  <si>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</si>
  <si>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</si>
  <si>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</si>
  <si>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</si>
  <si>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</si>
  <si>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</si>
  <si>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</si>
  <si>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</si>
  <si>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</si>
  <si>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</si>
  <si>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</si>
  <si>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</si>
  <si>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</si>
  <si>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</si>
  <si>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</si>
  <si>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</si>
  <si>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</si>
  <si>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</si>
  <si>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</si>
  <si>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</si>
  <si>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</si>
  <si>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</si>
  <si>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</si>
  <si>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</si>
  <si>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</si>
  <si>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</si>
  <si>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</si>
  <si>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</si>
  <si>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</si>
  <si>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</si>
  <si>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</si>
  <si>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</si>
  <si>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</si>
  <si>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</si>
  <si>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</si>
  <si>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</si>
  <si>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</si>
  <si>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</si>
  <si>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</si>
  <si>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</si>
  <si>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</si>
  <si>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14 сесії  Мелітопольської міської ради Запорізької області VIIІ скликання від 08.12.2021   №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</si>
</sst>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123264881</v>
      </c>
      <c r="D13" s="8">
        <f>D14+D21+D18</f>
        <v>-161962008</v>
      </c>
      <c r="E13" s="8">
        <f>E14+E21+E18</f>
        <v>285226889</v>
      </c>
      <c r="F13" s="8">
        <f>F14+F21+F18</f>
        <v>284200250</v>
      </c>
    </row>
    <row r="14" spans="1:7" ht="16.5" x14ac:dyDescent="0.25">
      <c r="A14" s="15">
        <v>202000</v>
      </c>
      <c r="B14" s="11" t="s">
        <v>19</v>
      </c>
      <c r="C14" s="10">
        <f>SUM(C15)</f>
        <v>68062875</v>
      </c>
      <c r="D14" s="10">
        <f>SUM(D15)</f>
        <v>0</v>
      </c>
      <c r="E14" s="10">
        <f>SUM(E15)</f>
        <v>68062875</v>
      </c>
      <c r="F14" s="10">
        <f>SUM(F15)</f>
        <v>68062875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68062875</v>
      </c>
      <c r="D15" s="10">
        <f>SUM(D16:D17)</f>
        <v>0</v>
      </c>
      <c r="E15" s="10">
        <f>SUM(E16:E17)</f>
        <v>68062875</v>
      </c>
      <c r="F15" s="10">
        <f>SUM(F16:F17)</f>
        <v>68062875</v>
      </c>
    </row>
    <row r="16" spans="1:7" ht="16.5" x14ac:dyDescent="0.25">
      <c r="A16" s="15">
        <v>202210</v>
      </c>
      <c r="B16" s="28" t="s">
        <v>21</v>
      </c>
      <c r="C16" s="29">
        <f t="shared" si="0"/>
        <v>96574395</v>
      </c>
      <c r="D16" s="8">
        <v>0</v>
      </c>
      <c r="E16" s="8">
        <f>97810671-1236276</f>
        <v>96574395</v>
      </c>
      <c r="F16" s="8">
        <f>E16</f>
        <v>96574395</v>
      </c>
    </row>
    <row r="17" spans="1:9" ht="16.5" x14ac:dyDescent="0.25">
      <c r="A17" s="19">
        <v>202220</v>
      </c>
      <c r="B17" s="12" t="s">
        <v>22</v>
      </c>
      <c r="C17" s="29">
        <f t="shared" si="0"/>
        <v>-28511520</v>
      </c>
      <c r="D17" s="13">
        <v>0</v>
      </c>
      <c r="E17" s="8">
        <f>-44321100+979580+5270000+2500000+160000+200000+6900000-200000</f>
        <v>-28511520</v>
      </c>
      <c r="F17" s="8">
        <f>E17</f>
        <v>-28511520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-181098092-8500000+15782-158000-14237330+47000-163587-188000+560000+186275-8995931+1000000</f>
        <v>-211531883</v>
      </c>
      <c r="E21" s="8">
        <f>-D21</f>
        <v>211531883</v>
      </c>
      <c r="F21" s="8">
        <f>E21</f>
        <v>211531883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-2034000</v>
      </c>
      <c r="D22" s="8">
        <f>SUM(D23)</f>
        <v>0</v>
      </c>
      <c r="E22" s="8">
        <f>SUM(E23)</f>
        <v>-2034000</v>
      </c>
      <c r="F22" s="8">
        <f>SUM(F23)</f>
        <v>-2034000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-2034000</v>
      </c>
      <c r="D23" s="40">
        <f>SUM(D24:D25)</f>
        <v>0</v>
      </c>
      <c r="E23" s="40">
        <f>SUM(E24:E25)</f>
        <v>-2034000</v>
      </c>
      <c r="F23" s="40">
        <f>SUM(F24:F25)</f>
        <v>-2034000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-3522000</v>
      </c>
      <c r="D25" s="48">
        <v>0</v>
      </c>
      <c r="E25" s="8">
        <f>-3722000+200000</f>
        <v>-3522000</v>
      </c>
      <c r="F25" s="8">
        <f>E25</f>
        <v>-3522000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121230881</v>
      </c>
      <c r="D26" s="50">
        <f>D13+D22</f>
        <v>-161962008</v>
      </c>
      <c r="E26" s="50">
        <f>E13+E22</f>
        <v>283192889</v>
      </c>
      <c r="F26" s="50">
        <f>F13+F22</f>
        <v>282166250</v>
      </c>
    </row>
    <row r="27" spans="1:9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66028875</v>
      </c>
      <c r="D28" s="8">
        <f>D33</f>
        <v>0</v>
      </c>
      <c r="E28" s="8">
        <f>E29+E33+E31</f>
        <v>66028875</v>
      </c>
      <c r="F28" s="8">
        <f>F29+F33+F31</f>
        <v>66028875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96574395</v>
      </c>
      <c r="D29" s="8">
        <f>SUM(D30)</f>
        <v>0</v>
      </c>
      <c r="E29" s="8">
        <f>E30</f>
        <v>96574395</v>
      </c>
      <c r="F29" s="8">
        <f>E29</f>
        <v>96574395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96574395</v>
      </c>
      <c r="D30" s="8">
        <v>0</v>
      </c>
      <c r="E30" s="10">
        <f>E16</f>
        <v>96574395</v>
      </c>
      <c r="F30" s="10">
        <f>E30</f>
        <v>96574395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-28511520</v>
      </c>
      <c r="D34" s="8">
        <v>0</v>
      </c>
      <c r="E34" s="8">
        <f>E35</f>
        <v>-28511520</v>
      </c>
      <c r="F34" s="8">
        <f>F35</f>
        <v>-28511520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-28511520</v>
      </c>
      <c r="D35" s="8">
        <v>0</v>
      </c>
      <c r="E35" s="8">
        <f>E17</f>
        <v>-28511520</v>
      </c>
      <c r="F35" s="8">
        <f>E35</f>
        <v>-28511520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-3522000</v>
      </c>
      <c r="D36" s="8">
        <v>0</v>
      </c>
      <c r="E36" s="8">
        <f>E37</f>
        <v>-3522000</v>
      </c>
      <c r="F36" s="8">
        <f>F37</f>
        <v>-3522000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-3522000</v>
      </c>
      <c r="D37" s="8">
        <v>0</v>
      </c>
      <c r="E37" s="8">
        <f>E25</f>
        <v>-3522000</v>
      </c>
      <c r="F37" s="8">
        <f>E37</f>
        <v>-3522000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-161962008</v>
      </c>
      <c r="E38" s="8">
        <f>E42</f>
        <v>217164014</v>
      </c>
      <c r="F38" s="8">
        <f>F42</f>
        <v>216137375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-161962008</v>
      </c>
      <c r="E42" s="8">
        <f>E43-E44+E45</f>
        <v>217164014</v>
      </c>
      <c r="F42" s="8">
        <f>F43-F44+F45</f>
        <v>216137375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-211531883</v>
      </c>
      <c r="E45" s="8">
        <f>E21</f>
        <v>211531883</v>
      </c>
      <c r="F45" s="8">
        <f>F21</f>
        <v>211531883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121230881</v>
      </c>
      <c r="D46" s="17">
        <f>D28+D38</f>
        <v>-161962008</v>
      </c>
      <c r="E46" s="17">
        <f>E28+E38</f>
        <v>283192889</v>
      </c>
      <c r="F46" s="17">
        <f>F28+F38</f>
        <v>282166250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2021-12-08T13:55:36Z</dcterms:modified>
</cp:coreProperties>
</file>