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26.08.2021\фінансові питання\прогноз бюджету\"/>
    </mc:Choice>
  </mc:AlternateContent>
  <bookViews>
    <workbookView xWindow="0" yWindow="0" windowWidth="20490" windowHeight="7620" tabRatio="619"/>
  </bookViews>
  <sheets>
    <sheet name="Лист2" sheetId="2" r:id="rId1"/>
  </sheets>
  <definedNames>
    <definedName name="_xlnm.Print_Titles" localSheetId="0">Лист2!$8:$10</definedName>
  </definedNames>
  <calcPr calcId="191029" fullCalcOnLoad="1"/>
</workbook>
</file>

<file path=xl/calcChain.xml><?xml version="1.0" encoding="utf-8"?>
<calcChain xmlns="http://schemas.openxmlformats.org/spreadsheetml/2006/main">
  <c r="G51" i="2" l="1"/>
  <c r="F51" i="2"/>
  <c r="E51" i="2"/>
  <c r="G47" i="2"/>
  <c r="F47" i="2"/>
  <c r="E47" i="2"/>
  <c r="G43" i="2"/>
  <c r="F43" i="2"/>
  <c r="E43" i="2"/>
  <c r="G39" i="2"/>
  <c r="F39" i="2"/>
  <c r="E39" i="2"/>
  <c r="G55" i="2"/>
  <c r="F55" i="2"/>
  <c r="E55" i="2"/>
  <c r="G35" i="2"/>
  <c r="F35" i="2"/>
  <c r="E35" i="2"/>
  <c r="G31" i="2"/>
  <c r="F31" i="2"/>
  <c r="E31" i="2"/>
  <c r="G27" i="2"/>
  <c r="F27" i="2"/>
  <c r="F58" i="2"/>
  <c r="E27" i="2"/>
  <c r="G23" i="2"/>
  <c r="F23" i="2"/>
  <c r="E23" i="2"/>
  <c r="G19" i="2"/>
  <c r="F19" i="2"/>
  <c r="E19" i="2"/>
  <c r="G15" i="2"/>
  <c r="F15" i="2"/>
  <c r="E15" i="2"/>
  <c r="G11" i="2"/>
  <c r="G58" i="2"/>
  <c r="F11" i="2"/>
  <c r="E11" i="2"/>
  <c r="E58" i="2"/>
  <c r="D39" i="2"/>
  <c r="D58" i="2"/>
  <c r="D42" i="2"/>
  <c r="D51" i="2"/>
  <c r="D54" i="2"/>
  <c r="D38" i="2"/>
  <c r="D34" i="2"/>
  <c r="D26" i="2"/>
  <c r="D22" i="2"/>
  <c r="D18" i="2"/>
  <c r="D14" i="2"/>
  <c r="E59" i="2"/>
  <c r="F59" i="2"/>
  <c r="G59" i="2"/>
  <c r="E60" i="2"/>
  <c r="F60" i="2"/>
  <c r="G60" i="2"/>
  <c r="D59" i="2"/>
  <c r="C60" i="2"/>
  <c r="C59" i="2"/>
  <c r="C58" i="2"/>
  <c r="D60" i="2"/>
</calcChain>
</file>

<file path=xl/sharedStrings.xml><?xml version="1.0" encoding="utf-8"?>
<sst xmlns="http://schemas.openxmlformats.org/spreadsheetml/2006/main" count="97" uniqueCount="39">
  <si>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</si>
  <si>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</si>
  <si>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</si>
  <si>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</si>
  <si>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 xml:space="preserve">Найменування головного розпорядника </t>
  </si>
  <si>
    <t>коштів місцевого бюджету</t>
  </si>
  <si>
    <t>2020 рік</t>
  </si>
  <si>
    <t>(звіт)</t>
  </si>
  <si>
    <t>2021 рік</t>
  </si>
  <si>
    <t>2022 рік</t>
  </si>
  <si>
    <t>(план)</t>
  </si>
  <si>
    <t>2023 рік</t>
  </si>
  <si>
    <t>2024 рік</t>
  </si>
  <si>
    <t>Виконавчий комітет Мелітопольської міської ради Запорізької області,</t>
  </si>
  <si>
    <t>у тому числі:</t>
  </si>
  <si>
    <t>Х</t>
  </si>
  <si>
    <t>загальний фонд</t>
  </si>
  <si>
    <t>спеціальний фонд</t>
  </si>
  <si>
    <t>Управління освіти Мелітопольської міської ради Запорізької області,</t>
  </si>
  <si>
    <t>Відділ охорони здоров'я Мелітопольської міської ради Запорізької області,</t>
  </si>
  <si>
    <t>Управління соціального захисту населення  Мелітопольської міської ради Запорізької області,</t>
  </si>
  <si>
    <t>Служба у справах дітей Мелітопольської міської ради Запорізької області,</t>
  </si>
  <si>
    <t>Управління культури та молоді Мелітопольської міської ради Запорізької області,</t>
  </si>
  <si>
    <t>Управління фізичної культури та спорту Мелітопольської міської ради Запорізької області,</t>
  </si>
  <si>
    <t>Департамент капітального будівництва та житлово-комунального господарства Мелітопольської міської ради Запорізької області,</t>
  </si>
  <si>
    <t>Управління комунальною власністю Мелітопольської міської ради,</t>
  </si>
  <si>
    <t>Департамент реєстраційних послуг Мелітопольської міської ради Запорізької області,</t>
  </si>
  <si>
    <t>Фінансове управління Мелітопольської міської ради Запорізької області,</t>
  </si>
  <si>
    <t>УСЬОГО, у тому числі:</t>
  </si>
  <si>
    <t>(затверджено)</t>
  </si>
  <si>
    <t>02</t>
  </si>
  <si>
    <t>06</t>
  </si>
  <si>
    <t>07</t>
  </si>
  <si>
    <t>08</t>
  </si>
  <si>
    <t>09</t>
  </si>
  <si>
    <t>08568000000</t>
  </si>
  <si>
    <t>Додаток 6                                                                                              до Прогнозу бюджету Мелітопольської міської територіальної громади на 2022-2024 роки</t>
  </si>
  <si>
    <t>Начальник фінансового управління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</si>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</sst>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" fontId="0" fillId="0" borderId="0" xfId="0" applyNumberFormat="1"/>
    <xf numFmtId="0" fontId="8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topLeftCell="A49" workbookViewId="0">
      <selection activeCell="H4" sqref="H4"/>
    </sheetView>
  </sheetViews>
  <sheetFormatPr defaultRowHeight="12.75" x14ac:dyDescent="0.2"/>
  <cols>
    <col min="1" max="1" width="13.85546875" style="7" customWidth="1"/>
    <col min="2" max="2" width="47.140625" customWidth="1"/>
    <col min="3" max="7" width="14.140625" customWidth="1"/>
  </cols>
  <sheetData>
    <row r="1" spans="1:7" ht="48" customHeight="1" x14ac:dyDescent="0.2">
      <c r="E1" s="20" t="s">
        <v>36</v>
      </c>
      <c r="F1" s="21"/>
      <c r="G1" s="21"/>
    </row>
    <row r="2" spans="1:7" ht="18.75" hidden="1" x14ac:dyDescent="0.2">
      <c r="F2" s="2"/>
    </row>
    <row r="3" spans="1:7" ht="18.75" x14ac:dyDescent="0.2">
      <c r="A3" s="8"/>
    </row>
    <row r="4" spans="1:7" ht="18.75" x14ac:dyDescent="0.2">
      <c r="A4" s="23" t="s">
        <v>0</v>
      </c>
      <c r="B4" s="23"/>
      <c r="C4" s="23"/>
      <c r="D4" s="23"/>
      <c r="E4" s="23"/>
      <c r="F4" s="23"/>
      <c r="G4" s="23"/>
    </row>
    <row r="5" spans="1:7" ht="26.25" customHeight="1" x14ac:dyDescent="0.2">
      <c r="A5" s="24" t="s">
        <v>35</v>
      </c>
      <c r="B5" s="24"/>
    </row>
    <row r="6" spans="1:7" ht="15.75" x14ac:dyDescent="0.2">
      <c r="A6" s="9" t="s">
        <v>1</v>
      </c>
    </row>
    <row r="7" spans="1:7" ht="15.75" x14ac:dyDescent="0.2">
      <c r="G7" s="1" t="s">
        <v>2</v>
      </c>
    </row>
    <row r="8" spans="1:7" ht="15.75" x14ac:dyDescent="0.2">
      <c r="A8" s="28" t="s">
        <v>3</v>
      </c>
      <c r="B8" s="3" t="s">
        <v>4</v>
      </c>
      <c r="C8" s="4" t="s">
        <v>6</v>
      </c>
      <c r="D8" s="4" t="s">
        <v>8</v>
      </c>
      <c r="E8" s="4" t="s">
        <v>9</v>
      </c>
      <c r="F8" s="4" t="s">
        <v>11</v>
      </c>
      <c r="G8" s="4" t="s">
        <v>12</v>
      </c>
    </row>
    <row r="9" spans="1:7" ht="30.75" customHeight="1" x14ac:dyDescent="0.2">
      <c r="A9" s="28"/>
      <c r="B9" s="3" t="s">
        <v>5</v>
      </c>
      <c r="C9" s="4" t="s">
        <v>7</v>
      </c>
      <c r="D9" s="4" t="s">
        <v>29</v>
      </c>
      <c r="E9" s="4" t="s">
        <v>10</v>
      </c>
      <c r="F9" s="4" t="s">
        <v>10</v>
      </c>
      <c r="G9" s="4" t="s">
        <v>10</v>
      </c>
    </row>
    <row r="10" spans="1:7" ht="15.75" x14ac:dyDescent="0.2">
      <c r="A10" s="10">
        <v>1</v>
      </c>
      <c r="B10" s="15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</row>
    <row r="11" spans="1:7" ht="37.5" x14ac:dyDescent="0.2">
      <c r="A11" s="25" t="s">
        <v>30</v>
      </c>
      <c r="B11" s="17" t="s">
        <v>13</v>
      </c>
      <c r="C11" s="26">
        <v>56414608</v>
      </c>
      <c r="D11" s="27">
        <v>70419846</v>
      </c>
      <c r="E11" s="27">
        <f>SUM(E13:E14)</f>
        <v>70789600</v>
      </c>
      <c r="F11" s="27">
        <f>SUM(F13:F14)</f>
        <v>75036600</v>
      </c>
      <c r="G11" s="27">
        <f>SUM(G13:G14)</f>
        <v>79574200</v>
      </c>
    </row>
    <row r="12" spans="1:7" ht="18.75" x14ac:dyDescent="0.2">
      <c r="A12" s="25"/>
      <c r="B12" s="16" t="s">
        <v>14</v>
      </c>
      <c r="C12" s="26"/>
      <c r="D12" s="27"/>
      <c r="E12" s="27"/>
      <c r="F12" s="27"/>
      <c r="G12" s="27"/>
    </row>
    <row r="13" spans="1:7" ht="18.75" x14ac:dyDescent="0.2">
      <c r="A13" s="11" t="s">
        <v>15</v>
      </c>
      <c r="B13" s="16" t="s">
        <v>16</v>
      </c>
      <c r="C13" s="6">
        <v>54672747</v>
      </c>
      <c r="D13" s="6">
        <v>64844069</v>
      </c>
      <c r="E13" s="6">
        <v>69109600</v>
      </c>
      <c r="F13" s="6">
        <v>73116600</v>
      </c>
      <c r="G13" s="6">
        <v>77214200</v>
      </c>
    </row>
    <row r="14" spans="1:7" ht="18.75" x14ac:dyDescent="0.2">
      <c r="A14" s="12" t="s">
        <v>15</v>
      </c>
      <c r="B14" s="17" t="s">
        <v>17</v>
      </c>
      <c r="C14" s="6">
        <v>1741861</v>
      </c>
      <c r="D14" s="6">
        <f>2648800+2926977</f>
        <v>5575777</v>
      </c>
      <c r="E14" s="6">
        <v>1680000</v>
      </c>
      <c r="F14" s="6">
        <v>1920000</v>
      </c>
      <c r="G14" s="6">
        <v>2360000</v>
      </c>
    </row>
    <row r="15" spans="1:7" ht="37.5" x14ac:dyDescent="0.2">
      <c r="A15" s="25" t="s">
        <v>31</v>
      </c>
      <c r="B15" s="17" t="s">
        <v>18</v>
      </c>
      <c r="C15" s="26">
        <v>453639879</v>
      </c>
      <c r="D15" s="27">
        <v>584330267</v>
      </c>
      <c r="E15" s="27">
        <f>SUM(E17:E18)</f>
        <v>660017892</v>
      </c>
      <c r="F15" s="27">
        <f>SUM(F17:F18)</f>
        <v>723232467</v>
      </c>
      <c r="G15" s="27">
        <f>SUM(G17:G18)</f>
        <v>770798514</v>
      </c>
    </row>
    <row r="16" spans="1:7" ht="18.75" x14ac:dyDescent="0.2">
      <c r="A16" s="25"/>
      <c r="B16" s="16" t="s">
        <v>14</v>
      </c>
      <c r="C16" s="26"/>
      <c r="D16" s="27"/>
      <c r="E16" s="27"/>
      <c r="F16" s="27"/>
      <c r="G16" s="27"/>
    </row>
    <row r="17" spans="1:7" ht="18.75" x14ac:dyDescent="0.2">
      <c r="A17" s="11" t="s">
        <v>15</v>
      </c>
      <c r="B17" s="16" t="s">
        <v>16</v>
      </c>
      <c r="C17" s="6">
        <v>421324490</v>
      </c>
      <c r="D17" s="6">
        <v>543450673</v>
      </c>
      <c r="E17" s="6">
        <v>598495524</v>
      </c>
      <c r="F17" s="6">
        <v>653341073</v>
      </c>
      <c r="G17" s="6">
        <v>696674951</v>
      </c>
    </row>
    <row r="18" spans="1:7" ht="18.75" x14ac:dyDescent="0.2">
      <c r="A18" s="12" t="s">
        <v>15</v>
      </c>
      <c r="B18" s="17" t="s">
        <v>17</v>
      </c>
      <c r="C18" s="6">
        <v>32315389</v>
      </c>
      <c r="D18" s="6">
        <f>21763230+9492332+9624032</f>
        <v>40879594</v>
      </c>
      <c r="E18" s="6">
        <v>61522368</v>
      </c>
      <c r="F18" s="6">
        <v>69891394</v>
      </c>
      <c r="G18" s="6">
        <v>74123563</v>
      </c>
    </row>
    <row r="19" spans="1:7" ht="42" customHeight="1" x14ac:dyDescent="0.2">
      <c r="A19" s="25" t="s">
        <v>32</v>
      </c>
      <c r="B19" s="17" t="s">
        <v>19</v>
      </c>
      <c r="C19" s="26">
        <v>120724169</v>
      </c>
      <c r="D19" s="27">
        <v>48465130</v>
      </c>
      <c r="E19" s="27">
        <f>SUM(E21:E22)</f>
        <v>36069555</v>
      </c>
      <c r="F19" s="27">
        <f>SUM(F21:F22)</f>
        <v>38109757</v>
      </c>
      <c r="G19" s="27">
        <f>SUM(G21:G22)</f>
        <v>40046360</v>
      </c>
    </row>
    <row r="20" spans="1:7" ht="18.75" x14ac:dyDescent="0.2">
      <c r="A20" s="25"/>
      <c r="B20" s="16" t="s">
        <v>14</v>
      </c>
      <c r="C20" s="26"/>
      <c r="D20" s="27"/>
      <c r="E20" s="27"/>
      <c r="F20" s="27"/>
      <c r="G20" s="27"/>
    </row>
    <row r="21" spans="1:7" ht="18.75" x14ac:dyDescent="0.2">
      <c r="A21" s="11" t="s">
        <v>15</v>
      </c>
      <c r="B21" s="16" t="s">
        <v>16</v>
      </c>
      <c r="C21" s="6">
        <v>104841845</v>
      </c>
      <c r="D21" s="6">
        <v>43541616</v>
      </c>
      <c r="E21" s="6">
        <v>36048800</v>
      </c>
      <c r="F21" s="6">
        <v>38087000</v>
      </c>
      <c r="G21" s="6">
        <v>40022100</v>
      </c>
    </row>
    <row r="22" spans="1:7" ht="18.75" x14ac:dyDescent="0.2">
      <c r="A22" s="12" t="s">
        <v>15</v>
      </c>
      <c r="B22" s="17" t="s">
        <v>17</v>
      </c>
      <c r="C22" s="6">
        <v>15882324</v>
      </c>
      <c r="D22" s="6">
        <f>108657+4467660+347197</f>
        <v>4923514</v>
      </c>
      <c r="E22" s="6">
        <v>20755</v>
      </c>
      <c r="F22" s="6">
        <v>22757</v>
      </c>
      <c r="G22" s="6">
        <v>24260</v>
      </c>
    </row>
    <row r="23" spans="1:7" ht="56.25" x14ac:dyDescent="0.2">
      <c r="A23" s="25" t="s">
        <v>33</v>
      </c>
      <c r="B23" s="17" t="s">
        <v>20</v>
      </c>
      <c r="C23" s="26">
        <v>47594790</v>
      </c>
      <c r="D23" s="27">
        <v>50920171</v>
      </c>
      <c r="E23" s="27">
        <f>SUM(E25:E26)</f>
        <v>47273095</v>
      </c>
      <c r="F23" s="27">
        <f>SUM(F25:F26)</f>
        <v>48961400</v>
      </c>
      <c r="G23" s="27">
        <f>SUM(G25:G26)</f>
        <v>50934900</v>
      </c>
    </row>
    <row r="24" spans="1:7" ht="18.75" x14ac:dyDescent="0.2">
      <c r="A24" s="25"/>
      <c r="B24" s="16" t="s">
        <v>14</v>
      </c>
      <c r="C24" s="26"/>
      <c r="D24" s="27"/>
      <c r="E24" s="27"/>
      <c r="F24" s="27"/>
      <c r="G24" s="27"/>
    </row>
    <row r="25" spans="1:7" ht="18.75" x14ac:dyDescent="0.2">
      <c r="A25" s="11" t="s">
        <v>15</v>
      </c>
      <c r="B25" s="16" t="s">
        <v>16</v>
      </c>
      <c r="C25" s="6">
        <v>44434949</v>
      </c>
      <c r="D25" s="6">
        <v>49794300</v>
      </c>
      <c r="E25" s="6">
        <v>47034800</v>
      </c>
      <c r="F25" s="6">
        <v>48961400</v>
      </c>
      <c r="G25" s="6">
        <v>50934900</v>
      </c>
    </row>
    <row r="26" spans="1:7" ht="18.75" x14ac:dyDescent="0.2">
      <c r="A26" s="12" t="s">
        <v>15</v>
      </c>
      <c r="B26" s="17" t="s">
        <v>17</v>
      </c>
      <c r="C26" s="6">
        <v>3159841</v>
      </c>
      <c r="D26" s="6">
        <f>655871+470000</f>
        <v>1125871</v>
      </c>
      <c r="E26" s="6">
        <v>238295</v>
      </c>
      <c r="F26" s="6">
        <v>0</v>
      </c>
      <c r="G26" s="6">
        <v>0</v>
      </c>
    </row>
    <row r="27" spans="1:7" ht="56.25" x14ac:dyDescent="0.2">
      <c r="A27" s="25" t="s">
        <v>34</v>
      </c>
      <c r="B27" s="17" t="s">
        <v>21</v>
      </c>
      <c r="C27" s="26">
        <v>3559086</v>
      </c>
      <c r="D27" s="27">
        <v>4031400</v>
      </c>
      <c r="E27" s="27">
        <f>SUM(E29:E30)</f>
        <v>11523658</v>
      </c>
      <c r="F27" s="27">
        <f>SUM(F29:F30)</f>
        <v>5358800</v>
      </c>
      <c r="G27" s="27">
        <f>SUM(G29:G30)</f>
        <v>5701000</v>
      </c>
    </row>
    <row r="28" spans="1:7" ht="18.75" x14ac:dyDescent="0.2">
      <c r="A28" s="25"/>
      <c r="B28" s="16" t="s">
        <v>14</v>
      </c>
      <c r="C28" s="26"/>
      <c r="D28" s="27"/>
      <c r="E28" s="27"/>
      <c r="F28" s="27"/>
      <c r="G28" s="27"/>
    </row>
    <row r="29" spans="1:7" ht="18.75" x14ac:dyDescent="0.2">
      <c r="A29" s="11" t="s">
        <v>15</v>
      </c>
      <c r="B29" s="16" t="s">
        <v>16</v>
      </c>
      <c r="C29" s="6">
        <v>3161403</v>
      </c>
      <c r="D29" s="6">
        <v>4031400</v>
      </c>
      <c r="E29" s="6">
        <v>5024700</v>
      </c>
      <c r="F29" s="6">
        <v>5358800</v>
      </c>
      <c r="G29" s="6">
        <v>5701000</v>
      </c>
    </row>
    <row r="30" spans="1:7" ht="18.75" x14ac:dyDescent="0.2">
      <c r="A30" s="12" t="s">
        <v>15</v>
      </c>
      <c r="B30" s="17" t="s">
        <v>17</v>
      </c>
      <c r="C30" s="6">
        <v>397683</v>
      </c>
      <c r="D30" s="6">
        <v>0</v>
      </c>
      <c r="E30" s="6">
        <v>6498958</v>
      </c>
      <c r="F30" s="6">
        <v>0</v>
      </c>
      <c r="G30" s="6">
        <v>0</v>
      </c>
    </row>
    <row r="31" spans="1:7" ht="56.25" x14ac:dyDescent="0.2">
      <c r="A31" s="25">
        <v>10</v>
      </c>
      <c r="B31" s="17" t="s">
        <v>22</v>
      </c>
      <c r="C31" s="26">
        <v>46292452</v>
      </c>
      <c r="D31" s="27">
        <v>59776200</v>
      </c>
      <c r="E31" s="27">
        <f>SUM(E33:E34)</f>
        <v>79250948</v>
      </c>
      <c r="F31" s="27">
        <f>SUM(F33:F34)</f>
        <v>84124053</v>
      </c>
      <c r="G31" s="27">
        <f>SUM(G33:G34)</f>
        <v>89153206</v>
      </c>
    </row>
    <row r="32" spans="1:7" ht="18.75" x14ac:dyDescent="0.2">
      <c r="A32" s="25"/>
      <c r="B32" s="16" t="s">
        <v>14</v>
      </c>
      <c r="C32" s="26"/>
      <c r="D32" s="27"/>
      <c r="E32" s="27"/>
      <c r="F32" s="27"/>
      <c r="G32" s="27"/>
    </row>
    <row r="33" spans="1:7" ht="18.75" x14ac:dyDescent="0.2">
      <c r="A33" s="11" t="s">
        <v>15</v>
      </c>
      <c r="B33" s="16" t="s">
        <v>16</v>
      </c>
      <c r="C33" s="6">
        <v>41703392</v>
      </c>
      <c r="D33" s="6">
        <v>52233800</v>
      </c>
      <c r="E33" s="6">
        <v>57505500</v>
      </c>
      <c r="F33" s="6">
        <v>61245300</v>
      </c>
      <c r="G33" s="6">
        <v>65063300</v>
      </c>
    </row>
    <row r="34" spans="1:7" ht="18.75" x14ac:dyDescent="0.2">
      <c r="A34" s="12" t="s">
        <v>15</v>
      </c>
      <c r="B34" s="17" t="s">
        <v>17</v>
      </c>
      <c r="C34" s="6">
        <v>4589060</v>
      </c>
      <c r="D34" s="6">
        <f>3184400+4358000</f>
        <v>7542400</v>
      </c>
      <c r="E34" s="6">
        <v>21745448</v>
      </c>
      <c r="F34" s="6">
        <v>22878753</v>
      </c>
      <c r="G34" s="6">
        <v>24089906</v>
      </c>
    </row>
    <row r="35" spans="1:7" ht="56.25" x14ac:dyDescent="0.2">
      <c r="A35" s="25">
        <v>11</v>
      </c>
      <c r="B35" s="17" t="s">
        <v>23</v>
      </c>
      <c r="C35" s="26">
        <v>28090086</v>
      </c>
      <c r="D35" s="27">
        <v>34832900</v>
      </c>
      <c r="E35" s="27">
        <f>SUM(E37:E38)</f>
        <v>41204078</v>
      </c>
      <c r="F35" s="27">
        <f>SUM(F37:F38)</f>
        <v>34628410</v>
      </c>
      <c r="G35" s="27">
        <f>SUM(G37:G38)</f>
        <v>36316543</v>
      </c>
    </row>
    <row r="36" spans="1:7" ht="18.75" x14ac:dyDescent="0.2">
      <c r="A36" s="25"/>
      <c r="B36" s="16" t="s">
        <v>14</v>
      </c>
      <c r="C36" s="26"/>
      <c r="D36" s="27"/>
      <c r="E36" s="27"/>
      <c r="F36" s="27"/>
      <c r="G36" s="27"/>
    </row>
    <row r="37" spans="1:7" ht="18.75" x14ac:dyDescent="0.2">
      <c r="A37" s="11" t="s">
        <v>15</v>
      </c>
      <c r="B37" s="16" t="s">
        <v>16</v>
      </c>
      <c r="C37" s="6">
        <v>21424081</v>
      </c>
      <c r="D37" s="6">
        <v>30740000</v>
      </c>
      <c r="E37" s="6">
        <v>31735400</v>
      </c>
      <c r="F37" s="6">
        <v>33775200</v>
      </c>
      <c r="G37" s="6">
        <v>35414700</v>
      </c>
    </row>
    <row r="38" spans="1:7" ht="18.75" x14ac:dyDescent="0.2">
      <c r="A38" s="12" t="s">
        <v>15</v>
      </c>
      <c r="B38" s="17" t="s">
        <v>17</v>
      </c>
      <c r="C38" s="6">
        <v>6666005</v>
      </c>
      <c r="D38" s="6">
        <f>814700+3278200</f>
        <v>4092900</v>
      </c>
      <c r="E38" s="6">
        <v>9468678</v>
      </c>
      <c r="F38" s="6">
        <v>853210</v>
      </c>
      <c r="G38" s="6">
        <v>901843</v>
      </c>
    </row>
    <row r="39" spans="1:7" ht="75" x14ac:dyDescent="0.2">
      <c r="A39" s="25">
        <v>15</v>
      </c>
      <c r="B39" s="17" t="s">
        <v>24</v>
      </c>
      <c r="C39" s="26">
        <v>617289327</v>
      </c>
      <c r="D39" s="27">
        <f>460355708+1377500</f>
        <v>461733208</v>
      </c>
      <c r="E39" s="27">
        <f>SUM(E41:E42)</f>
        <v>230400664</v>
      </c>
      <c r="F39" s="27">
        <f>SUM(F41:F42)</f>
        <v>280574508</v>
      </c>
      <c r="G39" s="27">
        <f>SUM(G41:G42)</f>
        <v>309218140</v>
      </c>
    </row>
    <row r="40" spans="1:7" ht="18.75" x14ac:dyDescent="0.2">
      <c r="A40" s="25"/>
      <c r="B40" s="16" t="s">
        <v>14</v>
      </c>
      <c r="C40" s="26"/>
      <c r="D40" s="27"/>
      <c r="E40" s="27"/>
      <c r="F40" s="27"/>
      <c r="G40" s="27"/>
    </row>
    <row r="41" spans="1:7" ht="18.75" x14ac:dyDescent="0.2">
      <c r="A41" s="11" t="s">
        <v>15</v>
      </c>
      <c r="B41" s="16" t="s">
        <v>16</v>
      </c>
      <c r="C41" s="6">
        <v>137191244</v>
      </c>
      <c r="D41" s="6">
        <v>142750151</v>
      </c>
      <c r="E41" s="6">
        <v>82462700</v>
      </c>
      <c r="F41" s="6">
        <v>83839300</v>
      </c>
      <c r="G41" s="6">
        <v>99168500</v>
      </c>
    </row>
    <row r="42" spans="1:7" ht="18.75" x14ac:dyDescent="0.2">
      <c r="A42" s="12" t="s">
        <v>15</v>
      </c>
      <c r="B42" s="17" t="s">
        <v>17</v>
      </c>
      <c r="C42" s="6">
        <v>480098083</v>
      </c>
      <c r="D42" s="6">
        <f>151284113+166321444+1377500</f>
        <v>318983057</v>
      </c>
      <c r="E42" s="6">
        <v>147937964</v>
      </c>
      <c r="F42" s="6">
        <v>196735208</v>
      </c>
      <c r="G42" s="6">
        <v>210049640</v>
      </c>
    </row>
    <row r="43" spans="1:7" ht="37.5" x14ac:dyDescent="0.2">
      <c r="A43" s="25">
        <v>31</v>
      </c>
      <c r="B43" s="17" t="s">
        <v>25</v>
      </c>
      <c r="C43" s="26">
        <v>1596792</v>
      </c>
      <c r="D43" s="27">
        <v>2511600</v>
      </c>
      <c r="E43" s="27">
        <f>SUM(E45:E46)</f>
        <v>10145300</v>
      </c>
      <c r="F43" s="27">
        <f>SUM(F45:F46)</f>
        <v>10281800</v>
      </c>
      <c r="G43" s="27">
        <f>SUM(G45:G46)</f>
        <v>10421700</v>
      </c>
    </row>
    <row r="44" spans="1:7" ht="18.75" x14ac:dyDescent="0.2">
      <c r="A44" s="25"/>
      <c r="B44" s="16" t="s">
        <v>14</v>
      </c>
      <c r="C44" s="26"/>
      <c r="D44" s="27"/>
      <c r="E44" s="27"/>
      <c r="F44" s="27"/>
      <c r="G44" s="27"/>
    </row>
    <row r="45" spans="1:7" ht="18.75" x14ac:dyDescent="0.2">
      <c r="A45" s="11" t="s">
        <v>15</v>
      </c>
      <c r="B45" s="16" t="s">
        <v>16</v>
      </c>
      <c r="C45" s="6">
        <v>1514792</v>
      </c>
      <c r="D45" s="6">
        <v>2084600</v>
      </c>
      <c r="E45" s="6">
        <v>10145300</v>
      </c>
      <c r="F45" s="6">
        <v>10281800</v>
      </c>
      <c r="G45" s="6">
        <v>10421700</v>
      </c>
    </row>
    <row r="46" spans="1:7" ht="18.75" x14ac:dyDescent="0.2">
      <c r="A46" s="12" t="s">
        <v>15</v>
      </c>
      <c r="B46" s="17" t="s">
        <v>17</v>
      </c>
      <c r="C46" s="6">
        <v>82000</v>
      </c>
      <c r="D46" s="6">
        <v>427000</v>
      </c>
      <c r="E46" s="6">
        <v>0</v>
      </c>
      <c r="F46" s="6">
        <v>0</v>
      </c>
      <c r="G46" s="6">
        <v>0</v>
      </c>
    </row>
    <row r="47" spans="1:7" ht="56.25" x14ac:dyDescent="0.2">
      <c r="A47" s="25">
        <v>33</v>
      </c>
      <c r="B47" s="17" t="s">
        <v>26</v>
      </c>
      <c r="C47" s="26">
        <v>0</v>
      </c>
      <c r="D47" s="27">
        <v>5928400</v>
      </c>
      <c r="E47" s="27">
        <f>SUM(E49:E50)</f>
        <v>6467800</v>
      </c>
      <c r="F47" s="27">
        <f>SUM(F49:F50)</f>
        <v>6923800</v>
      </c>
      <c r="G47" s="27">
        <f>SUM(G49:G50)</f>
        <v>7391100</v>
      </c>
    </row>
    <row r="48" spans="1:7" ht="18.75" x14ac:dyDescent="0.2">
      <c r="A48" s="25"/>
      <c r="B48" s="16" t="s">
        <v>14</v>
      </c>
      <c r="C48" s="26"/>
      <c r="D48" s="27"/>
      <c r="E48" s="27"/>
      <c r="F48" s="27"/>
      <c r="G48" s="27"/>
    </row>
    <row r="49" spans="1:7" ht="18.75" x14ac:dyDescent="0.2">
      <c r="A49" s="11" t="s">
        <v>15</v>
      </c>
      <c r="B49" s="16" t="s">
        <v>16</v>
      </c>
      <c r="C49" s="6">
        <v>0</v>
      </c>
      <c r="D49" s="6">
        <v>5928400</v>
      </c>
      <c r="E49" s="6">
        <v>6467800</v>
      </c>
      <c r="F49" s="6">
        <v>6923800</v>
      </c>
      <c r="G49" s="6">
        <v>7391100</v>
      </c>
    </row>
    <row r="50" spans="1:7" ht="18.75" x14ac:dyDescent="0.2">
      <c r="A50" s="12" t="s">
        <v>15</v>
      </c>
      <c r="B50" s="17" t="s">
        <v>17</v>
      </c>
      <c r="C50" s="6">
        <v>0</v>
      </c>
      <c r="D50" s="6">
        <v>0</v>
      </c>
      <c r="E50" s="6"/>
      <c r="F50" s="6"/>
      <c r="G50" s="6"/>
    </row>
    <row r="51" spans="1:7" ht="38.450000000000003" customHeight="1" x14ac:dyDescent="0.2">
      <c r="A51" s="25">
        <v>37</v>
      </c>
      <c r="B51" s="17" t="s">
        <v>27</v>
      </c>
      <c r="C51" s="26">
        <v>14036622</v>
      </c>
      <c r="D51" s="27">
        <f>35128211</f>
        <v>35128211</v>
      </c>
      <c r="E51" s="27">
        <f>SUM(E53:E54)</f>
        <v>35636500</v>
      </c>
      <c r="F51" s="27">
        <f>SUM(F53:F54)</f>
        <v>49803100</v>
      </c>
      <c r="G51" s="27">
        <f>SUM(G53:G54)</f>
        <v>52234800</v>
      </c>
    </row>
    <row r="52" spans="1:7" ht="18.75" x14ac:dyDescent="0.2">
      <c r="A52" s="25"/>
      <c r="B52" s="16" t="s">
        <v>14</v>
      </c>
      <c r="C52" s="26"/>
      <c r="D52" s="27"/>
      <c r="E52" s="27"/>
      <c r="F52" s="27"/>
      <c r="G52" s="27"/>
    </row>
    <row r="53" spans="1:7" ht="18.75" x14ac:dyDescent="0.2">
      <c r="A53" s="11" t="s">
        <v>15</v>
      </c>
      <c r="B53" s="16" t="s">
        <v>16</v>
      </c>
      <c r="C53" s="6">
        <v>12406363</v>
      </c>
      <c r="D53" s="6">
        <v>27605400</v>
      </c>
      <c r="E53" s="6">
        <v>35636500</v>
      </c>
      <c r="F53" s="6">
        <v>49803100</v>
      </c>
      <c r="G53" s="6">
        <v>52234800</v>
      </c>
    </row>
    <row r="54" spans="1:7" ht="18.75" x14ac:dyDescent="0.2">
      <c r="A54" s="12" t="s">
        <v>15</v>
      </c>
      <c r="B54" s="5" t="s">
        <v>17</v>
      </c>
      <c r="C54" s="6">
        <v>1630259</v>
      </c>
      <c r="D54" s="6">
        <f>7522811</f>
        <v>7522811</v>
      </c>
      <c r="E54" s="6">
        <v>0</v>
      </c>
      <c r="F54" s="6">
        <v>0</v>
      </c>
      <c r="G54" s="6">
        <v>0</v>
      </c>
    </row>
    <row r="55" spans="1:7" ht="18.75" x14ac:dyDescent="0.2">
      <c r="A55" s="12" t="s">
        <v>15</v>
      </c>
      <c r="B55" s="5" t="s">
        <v>28</v>
      </c>
      <c r="C55" s="6">
        <v>1389237811</v>
      </c>
      <c r="D55" s="6">
        <v>1358077333</v>
      </c>
      <c r="E55" s="6">
        <f>SUM(E56:E57)</f>
        <v>1228779090</v>
      </c>
      <c r="F55" s="6">
        <f>SUM(F56:F57)</f>
        <v>1357034695</v>
      </c>
      <c r="G55" s="6">
        <f>SUM(G56:G57)</f>
        <v>1451790463</v>
      </c>
    </row>
    <row r="56" spans="1:7" ht="18.75" x14ac:dyDescent="0.2">
      <c r="A56" s="12" t="s">
        <v>15</v>
      </c>
      <c r="B56" s="5" t="s">
        <v>16</v>
      </c>
      <c r="C56" s="6">
        <v>842675306</v>
      </c>
      <c r="D56" s="6">
        <v>967004409</v>
      </c>
      <c r="E56" s="6">
        <v>979666624</v>
      </c>
      <c r="F56" s="6">
        <v>1064733373</v>
      </c>
      <c r="G56" s="6">
        <v>1140241251</v>
      </c>
    </row>
    <row r="57" spans="1:7" ht="18.75" x14ac:dyDescent="0.2">
      <c r="A57" s="12" t="s">
        <v>15</v>
      </c>
      <c r="B57" s="5" t="s">
        <v>17</v>
      </c>
      <c r="C57" s="6">
        <v>546562505</v>
      </c>
      <c r="D57" s="6">
        <v>391072924</v>
      </c>
      <c r="E57" s="6">
        <v>249112466</v>
      </c>
      <c r="F57" s="6">
        <v>292301322</v>
      </c>
      <c r="G57" s="6">
        <v>311549212</v>
      </c>
    </row>
    <row r="58" spans="1:7" ht="18.75" hidden="1" x14ac:dyDescent="0.2">
      <c r="A58" s="13"/>
      <c r="C58" s="18">
        <f>C11+C15+C19+C23+C27+C31+C35+C39+C43+C51+C47</f>
        <v>1389237811</v>
      </c>
      <c r="D58" s="18">
        <f>D11+D15+D19+D23+D27+D31+D35+D39+D43+D51+D47</f>
        <v>1358077333</v>
      </c>
      <c r="E58" s="18">
        <f>E11+E15+E19+E23+E27+E31+E35+E39+E43+E51+E47</f>
        <v>1228779090</v>
      </c>
      <c r="F58" s="18">
        <f>F11+F15+F19+F23+F27+F31+F35+F39+F43+F51+F47</f>
        <v>1357034695</v>
      </c>
      <c r="G58" s="18">
        <f>G11+G15+G19+G23+G27+G31+G35+G39+G43+G51+G47</f>
        <v>1451790463</v>
      </c>
    </row>
    <row r="59" spans="1:7" ht="15" hidden="1" x14ac:dyDescent="0.2">
      <c r="A59" s="14"/>
      <c r="C59" s="18">
        <f t="shared" ref="C59:G60" si="0">C13+C17+C21+C25+C29+C33+C37+C41+C45+C49+C53</f>
        <v>842675306</v>
      </c>
      <c r="D59" s="18">
        <f t="shared" si="0"/>
        <v>967004409</v>
      </c>
      <c r="E59" s="18">
        <f t="shared" si="0"/>
        <v>979666624</v>
      </c>
      <c r="F59" s="18">
        <f t="shared" si="0"/>
        <v>1064733373</v>
      </c>
      <c r="G59" s="18">
        <f t="shared" si="0"/>
        <v>1140241251</v>
      </c>
    </row>
    <row r="60" spans="1:7" hidden="1" x14ac:dyDescent="0.2">
      <c r="C60" s="18">
        <f t="shared" si="0"/>
        <v>546562505</v>
      </c>
      <c r="D60" s="18">
        <f t="shared" si="0"/>
        <v>391072924</v>
      </c>
      <c r="E60" s="18">
        <f t="shared" si="0"/>
        <v>249112466</v>
      </c>
      <c r="F60" s="18">
        <f t="shared" si="0"/>
        <v>292301322</v>
      </c>
      <c r="G60" s="18">
        <f t="shared" si="0"/>
        <v>311549212</v>
      </c>
    </row>
    <row r="63" spans="1:7" ht="18.75" x14ac:dyDescent="0.3">
      <c r="A63" s="22" t="s">
        <v>37</v>
      </c>
      <c r="B63" s="22"/>
      <c r="F63" s="19" t="s">
        <v>38</v>
      </c>
    </row>
  </sheetData>
  <mergeCells count="71">
    <mergeCell ref="A8:A9"/>
    <mergeCell ref="A11:A12"/>
    <mergeCell ref="C11:C12"/>
    <mergeCell ref="D11:D12"/>
    <mergeCell ref="E11:E12"/>
    <mergeCell ref="F11:F12"/>
    <mergeCell ref="G11:G12"/>
    <mergeCell ref="A15:A16"/>
    <mergeCell ref="C15:C16"/>
    <mergeCell ref="D15:D16"/>
    <mergeCell ref="E15:E16"/>
    <mergeCell ref="F15:F16"/>
    <mergeCell ref="G15:G16"/>
    <mergeCell ref="A19:A20"/>
    <mergeCell ref="C19:C20"/>
    <mergeCell ref="D19:D20"/>
    <mergeCell ref="E19:E20"/>
    <mergeCell ref="F19:F20"/>
    <mergeCell ref="G19:G20"/>
    <mergeCell ref="A23:A24"/>
    <mergeCell ref="C23:C24"/>
    <mergeCell ref="D23:D24"/>
    <mergeCell ref="E23:E24"/>
    <mergeCell ref="F23:F24"/>
    <mergeCell ref="G23:G24"/>
    <mergeCell ref="A27:A28"/>
    <mergeCell ref="C27:C28"/>
    <mergeCell ref="D27:D28"/>
    <mergeCell ref="E27:E28"/>
    <mergeCell ref="F27:F28"/>
    <mergeCell ref="G27:G28"/>
    <mergeCell ref="A31:A32"/>
    <mergeCell ref="C31:C32"/>
    <mergeCell ref="D31:D32"/>
    <mergeCell ref="E31:E32"/>
    <mergeCell ref="F31:F32"/>
    <mergeCell ref="G31:G32"/>
    <mergeCell ref="A35:A36"/>
    <mergeCell ref="C35:C36"/>
    <mergeCell ref="D35:D36"/>
    <mergeCell ref="E35:E36"/>
    <mergeCell ref="F35:F36"/>
    <mergeCell ref="G35:G36"/>
    <mergeCell ref="A39:A40"/>
    <mergeCell ref="C39:C40"/>
    <mergeCell ref="D39:D40"/>
    <mergeCell ref="E39:E40"/>
    <mergeCell ref="F39:F40"/>
    <mergeCell ref="G39:G40"/>
    <mergeCell ref="A43:A44"/>
    <mergeCell ref="C43:C44"/>
    <mergeCell ref="D43:D44"/>
    <mergeCell ref="E43:E44"/>
    <mergeCell ref="F43:F44"/>
    <mergeCell ref="G43:G44"/>
    <mergeCell ref="A47:A48"/>
    <mergeCell ref="C47:C48"/>
    <mergeCell ref="D47:D48"/>
    <mergeCell ref="E47:E48"/>
    <mergeCell ref="F47:F48"/>
    <mergeCell ref="G47:G48"/>
    <mergeCell ref="E1:G1"/>
    <mergeCell ref="A63:B63"/>
    <mergeCell ref="A4:G4"/>
    <mergeCell ref="A5:B5"/>
    <mergeCell ref="A51:A52"/>
    <mergeCell ref="C51:C52"/>
    <mergeCell ref="D51:D52"/>
    <mergeCell ref="E51:E52"/>
    <mergeCell ref="F51:F52"/>
    <mergeCell ref="G51:G52"/>
  </mergeCells>
  <phoneticPr fontId="0" type="noConversion"/>
  <printOptions horizontalCentered="1"/>
  <pageMargins left="0.74803149606299213" right="0.74803149606299213" top="0.78740157480314965" bottom="0.39370078740157483" header="0.51181102362204722" footer="0.51181102362204722"/>
  <pageSetup paperSize="9" scale="9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2021-08-05T13:23:26Z</cp:lastPrinted>
  <dcterms:created xsi:type="dcterms:W3CDTF">1996-10-08T23:32:33Z</dcterms:created>
  <dcterms:modified xsi:type="dcterms:W3CDTF">2021-08-16T06:24:56Z</dcterms:modified>
</cp:coreProperties>
</file>