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49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G68" i="1" l="1"/>
  <c r="F68" i="1"/>
  <c r="E68" i="1"/>
  <c r="D68" i="1"/>
  <c r="C68" i="1"/>
  <c r="G67" i="1"/>
  <c r="F67" i="1"/>
  <c r="E67" i="1"/>
  <c r="D67" i="1"/>
  <c r="G58" i="1"/>
  <c r="F58" i="1"/>
  <c r="E58" i="1"/>
  <c r="D58" i="1"/>
  <c r="G57" i="1"/>
  <c r="F57" i="1"/>
  <c r="E57" i="1"/>
  <c r="E56" i="1" s="1"/>
  <c r="D57" i="1"/>
  <c r="G45" i="1"/>
  <c r="G44" i="1" s="1"/>
  <c r="F45" i="1"/>
  <c r="F44" i="1" s="1"/>
  <c r="E45" i="1"/>
  <c r="E44" i="1" s="1"/>
  <c r="D45" i="1"/>
  <c r="D44" i="1" s="1"/>
  <c r="G32" i="1"/>
  <c r="F32" i="1"/>
  <c r="F24" i="1" s="1"/>
  <c r="E32" i="1"/>
  <c r="E24" i="1" s="1"/>
  <c r="D32" i="1"/>
  <c r="G25" i="1"/>
  <c r="G24" i="1" s="1"/>
  <c r="F25" i="1"/>
  <c r="E25" i="1"/>
  <c r="D25" i="1"/>
  <c r="G22" i="1"/>
  <c r="G41" i="1"/>
  <c r="F22" i="1"/>
  <c r="F41" i="1"/>
  <c r="E22" i="1"/>
  <c r="E41" i="1"/>
  <c r="D22" i="1"/>
  <c r="D41" i="1"/>
  <c r="G12" i="1"/>
  <c r="G38" i="1"/>
  <c r="F12" i="1"/>
  <c r="F11" i="1" s="1"/>
  <c r="F38" i="1"/>
  <c r="E12" i="1"/>
  <c r="E38" i="1"/>
  <c r="E37" i="1" s="1"/>
  <c r="D12" i="1"/>
  <c r="D11" i="1" s="1"/>
  <c r="D38" i="1"/>
  <c r="D37" i="1" s="1"/>
  <c r="G11" i="1"/>
  <c r="G37" i="1"/>
  <c r="G63" i="1"/>
  <c r="G66" i="1" s="1"/>
  <c r="G60" i="1"/>
  <c r="F63" i="1"/>
  <c r="F60" i="1"/>
  <c r="F66" i="1" s="1"/>
  <c r="E63" i="1"/>
  <c r="E60" i="1"/>
  <c r="D60" i="1"/>
  <c r="D63" i="1"/>
  <c r="C22" i="1"/>
  <c r="C32" i="1"/>
  <c r="C41" i="1"/>
  <c r="C45" i="1"/>
  <c r="C44" i="1" s="1"/>
  <c r="C58" i="1"/>
  <c r="C67" i="1"/>
  <c r="C12" i="1"/>
  <c r="C48" i="1" s="1"/>
  <c r="C70" i="1" s="1"/>
  <c r="C25" i="1"/>
  <c r="C38" i="1"/>
  <c r="C57" i="1"/>
  <c r="G53" i="1"/>
  <c r="F53" i="1"/>
  <c r="E53" i="1"/>
  <c r="D53" i="1"/>
  <c r="C53" i="1"/>
  <c r="C63" i="1"/>
  <c r="C60" i="1"/>
  <c r="G51" i="1"/>
  <c r="F51" i="1"/>
  <c r="E51" i="1"/>
  <c r="D51" i="1"/>
  <c r="C51" i="1"/>
  <c r="E66" i="1" l="1"/>
  <c r="D24" i="1"/>
  <c r="D56" i="1"/>
  <c r="C37" i="1"/>
  <c r="E48" i="1"/>
  <c r="E70" i="1" s="1"/>
  <c r="F56" i="1"/>
  <c r="D49" i="1"/>
  <c r="D71" i="1" s="1"/>
  <c r="C24" i="1"/>
  <c r="D66" i="1"/>
  <c r="G56" i="1"/>
  <c r="C49" i="1"/>
  <c r="C71" i="1"/>
  <c r="C11" i="1"/>
  <c r="C47" i="1" s="1"/>
  <c r="E11" i="1"/>
  <c r="E47" i="1" s="1"/>
  <c r="F48" i="1"/>
  <c r="F70" i="1" s="1"/>
  <c r="C66" i="1"/>
  <c r="C56" i="1"/>
  <c r="C69" i="1" s="1"/>
  <c r="F37" i="1"/>
  <c r="F47" i="1" s="1"/>
  <c r="F69" i="1" s="1"/>
  <c r="E49" i="1"/>
  <c r="E71" i="1" s="1"/>
  <c r="D48" i="1"/>
  <c r="D70" i="1" s="1"/>
  <c r="F49" i="1"/>
  <c r="F71" i="1" s="1"/>
  <c r="G48" i="1"/>
  <c r="G70" i="1" s="1"/>
  <c r="G49" i="1"/>
  <c r="G71" i="1" s="1"/>
  <c r="G47" i="1"/>
  <c r="E69" i="1"/>
  <c r="D47" i="1"/>
  <c r="D69" i="1" s="1"/>
  <c r="G69" i="1" l="1"/>
</calcChain>
</file>

<file path=xl/sharedStrings.xml><?xml version="1.0" encoding="utf-8"?>
<sst xmlns="http://schemas.openxmlformats.org/spreadsheetml/2006/main" count="107" uniqueCount="61">
  <si>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</si>
  <si>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</si>
  <si>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</si>
  <si>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</si>
  <si>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</si>
  <si>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</si>
  <si>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</si>
  <si>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</si>
  <si>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І. Доходи (без урахування міжбюджетних трансфертів)</t>
  </si>
  <si>
    <t>Податкові надходження, у тому числі:</t>
  </si>
  <si>
    <t>Х</t>
  </si>
  <si>
    <t>загальний фонд</t>
  </si>
  <si>
    <t>спеціальний фонд</t>
  </si>
  <si>
    <t>Неподаткові надходження, у тому числі:    </t>
  </si>
  <si>
    <t>Доходи від операцій з капіталом, у тому числі:  </t>
  </si>
  <si>
    <t>Цільові фонди, у тому числі:  </t>
  </si>
  <si>
    <t>УСЬОГО за розділом І, у тому числі:</t>
  </si>
  <si>
    <t>ІІ. Трансферти з державного бюджету</t>
  </si>
  <si>
    <t>Дотації з державного бюджету, у тому числі:</t>
  </si>
  <si>
    <t>Субвенції з державного бюджету, у тому числі:</t>
  </si>
  <si>
    <t>УСЬОГО за розділом ІІ, у тому числі:</t>
  </si>
  <si>
    <t>ІIІ. Трансферти з інших місцевих бюджетів</t>
  </si>
  <si>
    <t>Дотації з місцевих бюджетів, у тому числі:</t>
  </si>
  <si>
    <t>Субвенції з місцевих бюджетів, у тому числі:</t>
  </si>
  <si>
    <t>УСЬОГО за розділом ІІІ, у тому числі:</t>
  </si>
  <si>
    <t>РАЗОМ за розділами І, ІІ та ІІІ, у тому числі:</t>
  </si>
  <si>
    <t>Податок та збір на доходи фізичних осіб</t>
  </si>
  <si>
    <t xml:space="preserve">Податок на прибуток підприємств </t>
  </si>
  <si>
    <t>Рентна плата за використання інших природніх ресурсів</t>
  </si>
  <si>
    <t>Акцизний податок з вироблених  в Україні підакцизних товарів</t>
  </si>
  <si>
    <t>Акцизний податок з ввезених на митну територію України підакцизних товарів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</si>
  <si>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</si>
  <si>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</si>
  <si>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Туристичний збір</t>
  </si>
  <si>
    <t>Єдиний податок</t>
  </si>
  <si>
    <t>екологічний податок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</si>
  <si>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</si>
  <si>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Інші надходження</t>
  </si>
  <si>
    <t>Плата за надання  аміністративних послуг</t>
  </si>
  <si>
    <t>Надходження від орендної плати  за користування цілісним майновим комплексом та іншим державним майном</t>
  </si>
  <si>
    <t>Державне мито</t>
  </si>
  <si>
    <t>Загальний фонд</t>
  </si>
  <si>
    <t>Спеціальний фонд</t>
  </si>
  <si>
    <t>Надходження коштів пайової участі у розвитку інфраструктури населеного пункту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</si>
  <si>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</si>
  <si>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Надходження від плати за послуги, що надаються бюджетними установами згідно із законодавством</t>
  </si>
  <si>
    <t>Надходження коштів від державного фонду дорогоцінного металу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</si>
  <si>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</si>
  <si>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</si>
  <si>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</si>
  <si>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2020  рік</t>
  </si>
  <si>
    <t>2021 рік</t>
  </si>
  <si>
    <t>2022 рік</t>
  </si>
  <si>
    <t>2023 рік</t>
  </si>
  <si>
    <t>2024 рік</t>
  </si>
  <si>
    <t>08568000000</t>
  </si>
  <si>
    <t>Інші джерела власних надходжень бюджетних установ</t>
  </si>
  <si>
    <t xml:space="preserve">Інші надходження </t>
  </si>
  <si>
    <t>Додаток 2                                                                                               до Прогнозу бюджету Мелітопольської міської територіальної громади на 2022-2024 роки</t>
  </si>
  <si>
    <t>Начальник фінансового управління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</si>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</sst>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</font>
    <font>
      <sz val="11"/>
      <name val="Calibri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center" indent="15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horizontal="right" vertical="center"/>
    </xf>
    <xf numFmtId="0" fontId="8" fillId="0" borderId="0" xfId="0" applyFont="1"/>
    <xf numFmtId="0" fontId="4" fillId="0" borderId="0" xfId="0" applyFont="1" applyAlignment="1">
      <alignment horizontal="left" vertical="center" indent="15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15"/>
    </xf>
    <xf numFmtId="0" fontId="10" fillId="0" borderId="0" xfId="0" applyFont="1"/>
    <xf numFmtId="0" fontId="0" fillId="0" borderId="1" xfId="0" applyBorder="1"/>
    <xf numFmtId="0" fontId="3" fillId="0" borderId="1" xfId="0" applyFont="1" applyBorder="1"/>
    <xf numFmtId="0" fontId="7" fillId="0" borderId="2" xfId="0" applyFont="1" applyBorder="1" applyAlignment="1">
      <alignment wrapText="1"/>
    </xf>
    <xf numFmtId="164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/>
    <xf numFmtId="0" fontId="5" fillId="0" borderId="2" xfId="0" applyFont="1" applyBorder="1" applyAlignment="1"/>
    <xf numFmtId="4" fontId="7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workbookViewId="0">
      <selection activeCell="F83" sqref="F83"/>
    </sheetView>
  </sheetViews>
  <sheetFormatPr defaultColWidth="12.85546875" defaultRowHeight="15" x14ac:dyDescent="0.25"/>
  <cols>
    <col min="1" max="1" width="11.7109375" style="2" customWidth="1"/>
    <col min="2" max="2" width="43.28515625" style="2" customWidth="1"/>
    <col min="3" max="3" width="15.5703125" style="2" bestFit="1" customWidth="1"/>
    <col min="4" max="4" width="16.7109375" style="2" bestFit="1" customWidth="1"/>
    <col min="5" max="5" width="17.28515625" style="2" customWidth="1"/>
    <col min="6" max="7" width="16.7109375" style="2" bestFit="1" customWidth="1"/>
    <col min="8" max="16384" width="12.85546875" style="2"/>
  </cols>
  <sheetData>
    <row r="1" spans="1:9" customFormat="1" ht="57" customHeight="1" x14ac:dyDescent="0.3">
      <c r="A1" s="10"/>
      <c r="D1" s="28" t="s">
        <v>58</v>
      </c>
      <c r="E1" s="28"/>
      <c r="F1" s="28"/>
      <c r="G1" s="28"/>
    </row>
    <row r="2" spans="1:9" ht="18.75" customHeight="1" x14ac:dyDescent="0.25">
      <c r="A2" s="3"/>
      <c r="F2" s="4"/>
      <c r="G2" s="4"/>
    </row>
    <row r="3" spans="1:9" ht="18.75" x14ac:dyDescent="0.25">
      <c r="A3" s="34" t="s">
        <v>0</v>
      </c>
      <c r="B3" s="35"/>
      <c r="C3" s="35"/>
      <c r="D3" s="35"/>
      <c r="E3" s="35"/>
      <c r="F3" s="35"/>
    </row>
    <row r="4" spans="1:9" ht="18.75" x14ac:dyDescent="0.25">
      <c r="A4" s="36" t="s">
        <v>55</v>
      </c>
      <c r="B4" s="37"/>
      <c r="C4" s="37"/>
      <c r="D4" s="37"/>
      <c r="E4" s="37"/>
      <c r="F4" s="37"/>
    </row>
    <row r="5" spans="1:9" ht="15.75" x14ac:dyDescent="0.25">
      <c r="A5" s="38" t="s">
        <v>1</v>
      </c>
      <c r="B5" s="39"/>
      <c r="C5" s="39"/>
      <c r="D5" s="39"/>
      <c r="E5" s="39"/>
      <c r="F5" s="39"/>
    </row>
    <row r="6" spans="1:9" ht="15.75" x14ac:dyDescent="0.25">
      <c r="A6" s="5"/>
      <c r="G6" s="5" t="s">
        <v>2</v>
      </c>
    </row>
    <row r="7" spans="1:9" ht="31.5" customHeight="1" x14ac:dyDescent="0.25">
      <c r="A7" s="40" t="s">
        <v>3</v>
      </c>
      <c r="B7" s="40" t="s">
        <v>4</v>
      </c>
      <c r="C7" s="26" t="s">
        <v>50</v>
      </c>
      <c r="D7" s="26" t="s">
        <v>51</v>
      </c>
      <c r="E7" s="26" t="s">
        <v>52</v>
      </c>
      <c r="F7" s="26" t="s">
        <v>53</v>
      </c>
      <c r="G7" s="26" t="s">
        <v>54</v>
      </c>
    </row>
    <row r="8" spans="1:9" ht="19.5" customHeight="1" x14ac:dyDescent="0.25">
      <c r="A8" s="40"/>
      <c r="B8" s="40"/>
      <c r="C8" s="27" t="s">
        <v>5</v>
      </c>
      <c r="D8" s="27" t="s">
        <v>6</v>
      </c>
      <c r="E8" s="27" t="s">
        <v>7</v>
      </c>
      <c r="F8" s="27" t="s">
        <v>7</v>
      </c>
      <c r="G8" s="27" t="s">
        <v>7</v>
      </c>
    </row>
    <row r="9" spans="1:9" ht="15.75" x14ac:dyDescent="0.2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</row>
    <row r="10" spans="1:9" ht="21" customHeight="1" x14ac:dyDescent="0.25">
      <c r="A10" s="30" t="s">
        <v>8</v>
      </c>
      <c r="B10" s="31"/>
      <c r="C10" s="31"/>
      <c r="D10" s="31"/>
      <c r="E10" s="31"/>
      <c r="F10" s="31"/>
      <c r="G10" s="32"/>
    </row>
    <row r="11" spans="1:9" ht="18.75" x14ac:dyDescent="0.25">
      <c r="A11" s="14">
        <v>10000000</v>
      </c>
      <c r="B11" s="14" t="s">
        <v>9</v>
      </c>
      <c r="C11" s="15">
        <f>SUM(C12+C22)</f>
        <v>649955735</v>
      </c>
      <c r="D11" s="15">
        <f>SUM(D12+D22)</f>
        <v>724780000</v>
      </c>
      <c r="E11" s="15">
        <f>SUM(E12+E22)</f>
        <v>827850000</v>
      </c>
      <c r="F11" s="15">
        <f>SUM(F12+F22)</f>
        <v>922802000</v>
      </c>
      <c r="G11" s="15">
        <f>SUM(G12+G22)</f>
        <v>994954000</v>
      </c>
      <c r="I11" s="1"/>
    </row>
    <row r="12" spans="1:9" ht="18.75" x14ac:dyDescent="0.25">
      <c r="A12" s="16" t="s">
        <v>10</v>
      </c>
      <c r="B12" s="14" t="s">
        <v>41</v>
      </c>
      <c r="C12" s="15">
        <f>SUM(C13:C21)</f>
        <v>649807856</v>
      </c>
      <c r="D12" s="15">
        <f>SUM(D13:D21)</f>
        <v>724590000</v>
      </c>
      <c r="E12" s="15">
        <f>SUM(E13:E21)</f>
        <v>827570000</v>
      </c>
      <c r="F12" s="15">
        <f>SUM(F13:F21)</f>
        <v>922482000</v>
      </c>
      <c r="G12" s="15">
        <f>SUM(G13:G21)</f>
        <v>994594000</v>
      </c>
      <c r="I12" s="1"/>
    </row>
    <row r="13" spans="1:9" ht="18.75" x14ac:dyDescent="0.25">
      <c r="A13" s="16">
        <v>11010000</v>
      </c>
      <c r="B13" s="16" t="s">
        <v>26</v>
      </c>
      <c r="C13" s="17">
        <v>396235124</v>
      </c>
      <c r="D13" s="17">
        <v>468000000</v>
      </c>
      <c r="E13" s="17">
        <v>510000000</v>
      </c>
      <c r="F13" s="17">
        <v>565000000</v>
      </c>
      <c r="G13" s="17">
        <v>605000000</v>
      </c>
      <c r="I13" s="1"/>
    </row>
    <row r="14" spans="1:9" ht="18.75" x14ac:dyDescent="0.25">
      <c r="A14" s="16">
        <v>11020000</v>
      </c>
      <c r="B14" s="16" t="s">
        <v>27</v>
      </c>
      <c r="C14" s="17">
        <v>2992451</v>
      </c>
      <c r="D14" s="17">
        <v>1900000</v>
      </c>
      <c r="E14" s="17">
        <v>1900000</v>
      </c>
      <c r="F14" s="17">
        <v>2000000</v>
      </c>
      <c r="G14" s="17">
        <v>2100000</v>
      </c>
      <c r="I14" s="1"/>
    </row>
    <row r="15" spans="1:9" ht="31.5" x14ac:dyDescent="0.25">
      <c r="A15" s="16">
        <v>13030000</v>
      </c>
      <c r="B15" s="16" t="s">
        <v>28</v>
      </c>
      <c r="C15" s="17">
        <v>20829</v>
      </c>
      <c r="D15" s="17">
        <v>20000</v>
      </c>
      <c r="E15" s="17">
        <v>30000</v>
      </c>
      <c r="F15" s="17">
        <v>32000</v>
      </c>
      <c r="G15" s="17">
        <v>34000</v>
      </c>
      <c r="I15" s="1"/>
    </row>
    <row r="16" spans="1:9" ht="31.5" x14ac:dyDescent="0.25">
      <c r="A16" s="16">
        <v>14020000</v>
      </c>
      <c r="B16" s="16" t="s">
        <v>29</v>
      </c>
      <c r="C16" s="17">
        <v>6166754</v>
      </c>
      <c r="D16" s="17">
        <v>0</v>
      </c>
      <c r="E16" s="17">
        <v>7500000</v>
      </c>
      <c r="F16" s="17">
        <v>8000000</v>
      </c>
      <c r="G16" s="17">
        <v>8500000</v>
      </c>
      <c r="I16" s="1"/>
    </row>
    <row r="17" spans="1:9" ht="31.5" x14ac:dyDescent="0.25">
      <c r="A17" s="16">
        <v>14030000</v>
      </c>
      <c r="B17" s="16" t="s">
        <v>30</v>
      </c>
      <c r="C17" s="17">
        <v>21555371</v>
      </c>
      <c r="D17" s="17">
        <v>0</v>
      </c>
      <c r="E17" s="17">
        <v>24500000</v>
      </c>
      <c r="F17" s="17">
        <v>27000000</v>
      </c>
      <c r="G17" s="17">
        <v>28500000</v>
      </c>
      <c r="I17" s="1"/>
    </row>
    <row r="18" spans="1:9" ht="47.25" x14ac:dyDescent="0.25">
      <c r="A18" s="16">
        <v>14040000</v>
      </c>
      <c r="B18" s="16" t="s">
        <v>31</v>
      </c>
      <c r="C18" s="17">
        <v>40652701</v>
      </c>
      <c r="D18" s="17">
        <v>42000000</v>
      </c>
      <c r="E18" s="17">
        <v>44000000</v>
      </c>
      <c r="F18" s="17">
        <v>46000000</v>
      </c>
      <c r="G18" s="17">
        <v>48000000</v>
      </c>
      <c r="I18" s="1"/>
    </row>
    <row r="19" spans="1:9" ht="18.75" x14ac:dyDescent="0.25">
      <c r="A19" s="16">
        <v>18010000</v>
      </c>
      <c r="B19" s="16" t="s">
        <v>32</v>
      </c>
      <c r="C19" s="17">
        <v>76932098</v>
      </c>
      <c r="D19" s="17">
        <v>82600000</v>
      </c>
      <c r="E19" s="17">
        <v>94600000</v>
      </c>
      <c r="F19" s="17">
        <v>114400000</v>
      </c>
      <c r="G19" s="17">
        <v>122400000</v>
      </c>
      <c r="I19" s="1"/>
    </row>
    <row r="20" spans="1:9" ht="18.75" x14ac:dyDescent="0.25">
      <c r="A20" s="16">
        <v>18030000</v>
      </c>
      <c r="B20" s="16" t="s">
        <v>33</v>
      </c>
      <c r="C20" s="17">
        <v>75269</v>
      </c>
      <c r="D20" s="17">
        <v>70000</v>
      </c>
      <c r="E20" s="17">
        <v>40000</v>
      </c>
      <c r="F20" s="17">
        <v>50000</v>
      </c>
      <c r="G20" s="17">
        <v>60000</v>
      </c>
      <c r="I20" s="1"/>
    </row>
    <row r="21" spans="1:9" ht="18.75" x14ac:dyDescent="0.25">
      <c r="A21" s="18">
        <v>18050000</v>
      </c>
      <c r="B21" s="19" t="s">
        <v>34</v>
      </c>
      <c r="C21" s="17">
        <v>105177259</v>
      </c>
      <c r="D21" s="17">
        <v>130000000</v>
      </c>
      <c r="E21" s="17">
        <v>145000000</v>
      </c>
      <c r="F21" s="17">
        <v>160000000</v>
      </c>
      <c r="G21" s="17">
        <v>180000000</v>
      </c>
      <c r="I21" s="1"/>
    </row>
    <row r="22" spans="1:9" s="6" customFormat="1" ht="21.75" customHeight="1" x14ac:dyDescent="0.25">
      <c r="A22" s="20" t="s">
        <v>10</v>
      </c>
      <c r="B22" s="14" t="s">
        <v>42</v>
      </c>
      <c r="C22" s="15">
        <f>C23</f>
        <v>147879</v>
      </c>
      <c r="D22" s="15">
        <f>D23</f>
        <v>190000</v>
      </c>
      <c r="E22" s="15">
        <f>E23</f>
        <v>280000</v>
      </c>
      <c r="F22" s="15">
        <f>F23</f>
        <v>320000</v>
      </c>
      <c r="G22" s="15">
        <f>G23</f>
        <v>360000</v>
      </c>
      <c r="I22" s="7"/>
    </row>
    <row r="23" spans="1:9" ht="21.75" customHeight="1" x14ac:dyDescent="0.25">
      <c r="A23" s="18">
        <v>19010000</v>
      </c>
      <c r="B23" s="16" t="s">
        <v>35</v>
      </c>
      <c r="C23" s="17">
        <v>147879</v>
      </c>
      <c r="D23" s="17">
        <v>190000</v>
      </c>
      <c r="E23" s="17">
        <v>280000</v>
      </c>
      <c r="F23" s="17">
        <v>320000</v>
      </c>
      <c r="G23" s="17">
        <v>360000</v>
      </c>
      <c r="I23" s="1"/>
    </row>
    <row r="24" spans="1:9" s="6" customFormat="1" ht="31.5" x14ac:dyDescent="0.25">
      <c r="A24" s="14">
        <v>20000000</v>
      </c>
      <c r="B24" s="14" t="s">
        <v>13</v>
      </c>
      <c r="C24" s="15">
        <f>SUM(C25+C32)</f>
        <v>50915595</v>
      </c>
      <c r="D24" s="15">
        <f>SUM(D25+D32)</f>
        <v>41926858</v>
      </c>
      <c r="E24" s="15">
        <f>SUM(E25+E32)</f>
        <v>52220511</v>
      </c>
      <c r="F24" s="15">
        <f>SUM(F25+F32)</f>
        <v>56782507</v>
      </c>
      <c r="G24" s="15">
        <f>SUM(G25+G32)</f>
        <v>61010521</v>
      </c>
    </row>
    <row r="25" spans="1:9" s="6" customFormat="1" ht="15.75" x14ac:dyDescent="0.25">
      <c r="A25" s="14" t="s">
        <v>10</v>
      </c>
      <c r="B25" s="14" t="s">
        <v>41</v>
      </c>
      <c r="C25" s="15">
        <f>SUM(C26:C31)</f>
        <v>17412378</v>
      </c>
      <c r="D25" s="15">
        <f>SUM(D26:D31)</f>
        <v>15390000</v>
      </c>
      <c r="E25" s="15">
        <f>SUM(E26:E31)</f>
        <v>19420000</v>
      </c>
      <c r="F25" s="15">
        <f>SUM(F26:F31)</f>
        <v>21508000</v>
      </c>
      <c r="G25" s="15">
        <f>SUM(G26:G31)</f>
        <v>23396000</v>
      </c>
    </row>
    <row r="26" spans="1:9" ht="63" x14ac:dyDescent="0.25">
      <c r="A26" s="16">
        <v>21010000</v>
      </c>
      <c r="B26" s="16" t="s">
        <v>36</v>
      </c>
      <c r="C26" s="17">
        <v>700991</v>
      </c>
      <c r="D26" s="17">
        <v>480000</v>
      </c>
      <c r="E26" s="17">
        <v>450000</v>
      </c>
      <c r="F26" s="17">
        <v>480000</v>
      </c>
      <c r="G26" s="17">
        <v>490000</v>
      </c>
    </row>
    <row r="27" spans="1:9" ht="15.75" x14ac:dyDescent="0.25">
      <c r="A27" s="16">
        <v>21080000</v>
      </c>
      <c r="B27" s="16" t="s">
        <v>37</v>
      </c>
      <c r="C27" s="17">
        <v>1342616</v>
      </c>
      <c r="D27" s="17">
        <v>600000</v>
      </c>
      <c r="E27" s="17">
        <v>1100000</v>
      </c>
      <c r="F27" s="17">
        <v>1148000</v>
      </c>
      <c r="G27" s="17">
        <v>1156000</v>
      </c>
    </row>
    <row r="28" spans="1:9" ht="15.75" x14ac:dyDescent="0.25">
      <c r="A28" s="16">
        <v>22010000</v>
      </c>
      <c r="B28" s="16" t="s">
        <v>38</v>
      </c>
      <c r="C28" s="17">
        <v>6427634</v>
      </c>
      <c r="D28" s="17">
        <v>7350000</v>
      </c>
      <c r="E28" s="17">
        <v>7900000</v>
      </c>
      <c r="F28" s="17">
        <v>8500000</v>
      </c>
      <c r="G28" s="17">
        <v>8800000</v>
      </c>
    </row>
    <row r="29" spans="1:9" ht="47.25" x14ac:dyDescent="0.25">
      <c r="A29" s="16">
        <v>22080000</v>
      </c>
      <c r="B29" s="16" t="s">
        <v>39</v>
      </c>
      <c r="C29" s="17">
        <v>828200</v>
      </c>
      <c r="D29" s="17">
        <v>600000</v>
      </c>
      <c r="E29" s="17">
        <v>8100000</v>
      </c>
      <c r="F29" s="17">
        <v>9400000</v>
      </c>
      <c r="G29" s="17">
        <v>10900000</v>
      </c>
    </row>
    <row r="30" spans="1:9" ht="15.75" x14ac:dyDescent="0.25">
      <c r="A30" s="16">
        <v>22090000</v>
      </c>
      <c r="B30" s="16" t="s">
        <v>40</v>
      </c>
      <c r="C30" s="17">
        <v>54012</v>
      </c>
      <c r="D30" s="17">
        <v>60000</v>
      </c>
      <c r="E30" s="17">
        <v>70000</v>
      </c>
      <c r="F30" s="17">
        <v>80000</v>
      </c>
      <c r="G30" s="17">
        <v>90000</v>
      </c>
    </row>
    <row r="31" spans="1:9" ht="15.75" x14ac:dyDescent="0.25">
      <c r="A31" s="16">
        <v>24060000</v>
      </c>
      <c r="B31" s="16" t="s">
        <v>37</v>
      </c>
      <c r="C31" s="17">
        <v>8058925</v>
      </c>
      <c r="D31" s="17">
        <v>6300000</v>
      </c>
      <c r="E31" s="17">
        <v>1800000</v>
      </c>
      <c r="F31" s="17">
        <v>1900000</v>
      </c>
      <c r="G31" s="17">
        <v>1960000</v>
      </c>
    </row>
    <row r="32" spans="1:9" s="6" customFormat="1" ht="15.75" x14ac:dyDescent="0.25">
      <c r="A32" s="21" t="s">
        <v>10</v>
      </c>
      <c r="B32" s="14" t="s">
        <v>42</v>
      </c>
      <c r="C32" s="15">
        <f>SUM(C33:C36)</f>
        <v>33503217</v>
      </c>
      <c r="D32" s="15">
        <f>SUM(D33:D36)</f>
        <v>26536858</v>
      </c>
      <c r="E32" s="15">
        <f>SUM(E33:E36)</f>
        <v>32800511</v>
      </c>
      <c r="F32" s="15">
        <f>SUM(F33:F36)</f>
        <v>35274507</v>
      </c>
      <c r="G32" s="15">
        <f>SUM(G33:G36)</f>
        <v>37614521</v>
      </c>
    </row>
    <row r="33" spans="1:7" s="6" customFormat="1" ht="15.75" x14ac:dyDescent="0.25">
      <c r="A33" s="22">
        <v>24060000</v>
      </c>
      <c r="B33" s="16" t="s">
        <v>57</v>
      </c>
      <c r="C33" s="17">
        <v>25524</v>
      </c>
      <c r="D33" s="17">
        <v>10000</v>
      </c>
      <c r="E33" s="17">
        <v>0</v>
      </c>
      <c r="F33" s="17">
        <v>0</v>
      </c>
      <c r="G33" s="17">
        <v>0</v>
      </c>
    </row>
    <row r="34" spans="1:7" s="6" customFormat="1" ht="47.25" x14ac:dyDescent="0.25">
      <c r="A34" s="18">
        <v>24170000</v>
      </c>
      <c r="B34" s="19" t="s">
        <v>43</v>
      </c>
      <c r="C34" s="17">
        <v>6344755</v>
      </c>
      <c r="D34" s="17">
        <v>0</v>
      </c>
      <c r="E34" s="17">
        <v>2000000</v>
      </c>
      <c r="F34" s="17">
        <v>2400000</v>
      </c>
      <c r="G34" s="17">
        <v>3000000</v>
      </c>
    </row>
    <row r="35" spans="1:7" ht="47.25" x14ac:dyDescent="0.25">
      <c r="A35" s="18">
        <v>25010000</v>
      </c>
      <c r="B35" s="19" t="s">
        <v>45</v>
      </c>
      <c r="C35" s="17">
        <v>15174563</v>
      </c>
      <c r="D35" s="17">
        <v>26526858</v>
      </c>
      <c r="E35" s="17">
        <v>30800511</v>
      </c>
      <c r="F35" s="17">
        <v>32874507</v>
      </c>
      <c r="G35" s="17">
        <v>34614521</v>
      </c>
    </row>
    <row r="36" spans="1:7" ht="31.5" x14ac:dyDescent="0.25">
      <c r="A36" s="18">
        <v>25020000</v>
      </c>
      <c r="B36" s="19" t="s">
        <v>56</v>
      </c>
      <c r="C36" s="17">
        <v>11958375</v>
      </c>
      <c r="D36" s="17">
        <v>0</v>
      </c>
      <c r="E36" s="17">
        <v>0</v>
      </c>
      <c r="F36" s="17">
        <v>0</v>
      </c>
      <c r="G36" s="17">
        <v>0</v>
      </c>
    </row>
    <row r="37" spans="1:7" s="6" customFormat="1" ht="31.5" x14ac:dyDescent="0.25">
      <c r="A37" s="21">
        <v>30000000</v>
      </c>
      <c r="B37" s="14" t="s">
        <v>14</v>
      </c>
      <c r="C37" s="15">
        <f>SUM(C38+C41)</f>
        <v>6320066</v>
      </c>
      <c r="D37" s="15">
        <f>SUM(D38+D41)</f>
        <v>2520000</v>
      </c>
      <c r="E37" s="15">
        <f>SUM(E38+E41)</f>
        <v>6510000</v>
      </c>
      <c r="F37" s="15">
        <f>SUM(F38+F41)</f>
        <v>7510000</v>
      </c>
      <c r="G37" s="15">
        <f>SUM(G38+G41)</f>
        <v>8510000</v>
      </c>
    </row>
    <row r="38" spans="1:7" s="6" customFormat="1" ht="15.75" x14ac:dyDescent="0.25">
      <c r="A38" s="21" t="s">
        <v>10</v>
      </c>
      <c r="B38" s="14" t="s">
        <v>41</v>
      </c>
      <c r="C38" s="15">
        <f>SUM(C39:C40)</f>
        <v>15421</v>
      </c>
      <c r="D38" s="15">
        <f>SUM(D39:D40)</f>
        <v>20000</v>
      </c>
      <c r="E38" s="15">
        <f>SUM(E39:E40)</f>
        <v>10000</v>
      </c>
      <c r="F38" s="15">
        <f>SUM(F39:F40)</f>
        <v>10000</v>
      </c>
      <c r="G38" s="15">
        <f>SUM(G39:G40)</f>
        <v>10000</v>
      </c>
    </row>
    <row r="39" spans="1:7" s="6" customFormat="1" ht="110.25" x14ac:dyDescent="0.25">
      <c r="A39" s="22">
        <v>31010000</v>
      </c>
      <c r="B39" s="16" t="s">
        <v>44</v>
      </c>
      <c r="C39" s="17">
        <v>10900</v>
      </c>
      <c r="D39" s="17">
        <v>16000</v>
      </c>
      <c r="E39" s="17">
        <v>8000</v>
      </c>
      <c r="F39" s="17">
        <v>8000</v>
      </c>
      <c r="G39" s="17">
        <v>8000</v>
      </c>
    </row>
    <row r="40" spans="1:7" ht="47.25" x14ac:dyDescent="0.25">
      <c r="A40" s="18">
        <v>31020000</v>
      </c>
      <c r="B40" s="19" t="s">
        <v>46</v>
      </c>
      <c r="C40" s="17">
        <v>4521</v>
      </c>
      <c r="D40" s="17">
        <v>4000</v>
      </c>
      <c r="E40" s="17">
        <v>2000</v>
      </c>
      <c r="F40" s="17">
        <v>2000</v>
      </c>
      <c r="G40" s="17">
        <v>2000</v>
      </c>
    </row>
    <row r="41" spans="1:7" s="6" customFormat="1" ht="15.75" x14ac:dyDescent="0.25">
      <c r="A41" s="21" t="s">
        <v>10</v>
      </c>
      <c r="B41" s="14" t="s">
        <v>42</v>
      </c>
      <c r="C41" s="15">
        <f>SUM(C42:C43)</f>
        <v>6304645</v>
      </c>
      <c r="D41" s="15">
        <f>SUM(D42:D43)</f>
        <v>2500000</v>
      </c>
      <c r="E41" s="15">
        <f>SUM(E42:E43)</f>
        <v>6500000</v>
      </c>
      <c r="F41" s="15">
        <f>SUM(F42:F43)</f>
        <v>7500000</v>
      </c>
      <c r="G41" s="15">
        <f>SUM(G42:G43)</f>
        <v>8500000</v>
      </c>
    </row>
    <row r="42" spans="1:7" s="6" customFormat="1" ht="63" x14ac:dyDescent="0.25">
      <c r="A42" s="22">
        <v>31030000</v>
      </c>
      <c r="B42" s="16" t="s">
        <v>47</v>
      </c>
      <c r="C42" s="17">
        <v>4109404</v>
      </c>
      <c r="D42" s="17">
        <v>1000000</v>
      </c>
      <c r="E42" s="17">
        <v>5000000</v>
      </c>
      <c r="F42" s="17">
        <v>5500000</v>
      </c>
      <c r="G42" s="17">
        <v>6000000</v>
      </c>
    </row>
    <row r="43" spans="1:7" ht="15.75" x14ac:dyDescent="0.25">
      <c r="A43" s="18">
        <v>33010000</v>
      </c>
      <c r="B43" s="19" t="s">
        <v>48</v>
      </c>
      <c r="C43" s="17">
        <v>2195241</v>
      </c>
      <c r="D43" s="17">
        <v>1500000</v>
      </c>
      <c r="E43" s="17">
        <v>1500000</v>
      </c>
      <c r="F43" s="17">
        <v>2000000</v>
      </c>
      <c r="G43" s="17">
        <v>2500000</v>
      </c>
    </row>
    <row r="44" spans="1:7" s="6" customFormat="1" ht="15.75" x14ac:dyDescent="0.25">
      <c r="A44" s="21">
        <v>50000000</v>
      </c>
      <c r="B44" s="14" t="s">
        <v>15</v>
      </c>
      <c r="C44" s="15">
        <f>SUM(C45)</f>
        <v>1208351</v>
      </c>
      <c r="D44" s="15">
        <f t="shared" ref="D44:G45" si="0">SUM(D45)</f>
        <v>1300000</v>
      </c>
      <c r="E44" s="15">
        <f t="shared" si="0"/>
        <v>1400000</v>
      </c>
      <c r="F44" s="15">
        <f t="shared" si="0"/>
        <v>1600000</v>
      </c>
      <c r="G44" s="15">
        <f t="shared" si="0"/>
        <v>2000000</v>
      </c>
    </row>
    <row r="45" spans="1:7" ht="15.75" x14ac:dyDescent="0.25">
      <c r="A45" s="22" t="s">
        <v>10</v>
      </c>
      <c r="B45" s="14" t="s">
        <v>42</v>
      </c>
      <c r="C45" s="17">
        <f>SUM(C46)</f>
        <v>1208351</v>
      </c>
      <c r="D45" s="17">
        <f t="shared" si="0"/>
        <v>1300000</v>
      </c>
      <c r="E45" s="17">
        <f t="shared" si="0"/>
        <v>1400000</v>
      </c>
      <c r="F45" s="17">
        <f t="shared" si="0"/>
        <v>1600000</v>
      </c>
      <c r="G45" s="17">
        <f t="shared" si="0"/>
        <v>2000000</v>
      </c>
    </row>
    <row r="46" spans="1:7" ht="63" x14ac:dyDescent="0.25">
      <c r="A46" s="18">
        <v>50110000</v>
      </c>
      <c r="B46" s="19" t="s">
        <v>49</v>
      </c>
      <c r="C46" s="17">
        <v>1208351</v>
      </c>
      <c r="D46" s="17">
        <v>1300000</v>
      </c>
      <c r="E46" s="17">
        <v>1400000</v>
      </c>
      <c r="F46" s="17">
        <v>1600000</v>
      </c>
      <c r="G46" s="17">
        <v>2000000</v>
      </c>
    </row>
    <row r="47" spans="1:7" s="6" customFormat="1" ht="15.75" x14ac:dyDescent="0.25">
      <c r="A47" s="21" t="s">
        <v>10</v>
      </c>
      <c r="B47" s="14" t="s">
        <v>16</v>
      </c>
      <c r="C47" s="15">
        <f>SUM(C11+C24+C37+C44)</f>
        <v>708399747</v>
      </c>
      <c r="D47" s="15">
        <f>SUM(D11+D24+D37+D44)</f>
        <v>770526858</v>
      </c>
      <c r="E47" s="15">
        <f>SUM(E11+E24+E37+E44)</f>
        <v>887980511</v>
      </c>
      <c r="F47" s="15">
        <f>SUM(F11+F24+F37+F44)</f>
        <v>988694507</v>
      </c>
      <c r="G47" s="15">
        <f>SUM(G11+G24+G37+G44)</f>
        <v>1066474521</v>
      </c>
    </row>
    <row r="48" spans="1:7" ht="15.75" x14ac:dyDescent="0.25">
      <c r="A48" s="16" t="s">
        <v>10</v>
      </c>
      <c r="B48" s="16" t="s">
        <v>11</v>
      </c>
      <c r="C48" s="17">
        <f>SUM(C12+C25+C38)</f>
        <v>667235655</v>
      </c>
      <c r="D48" s="17">
        <f>SUM(D12+D25+D38)</f>
        <v>740000000</v>
      </c>
      <c r="E48" s="17">
        <f>SUM(E12+E25+E38)</f>
        <v>847000000</v>
      </c>
      <c r="F48" s="17">
        <f>SUM(F12+F25+F38)</f>
        <v>944000000</v>
      </c>
      <c r="G48" s="17">
        <f>SUM(G12+G25+G38)</f>
        <v>1018000000</v>
      </c>
    </row>
    <row r="49" spans="1:7" ht="15.75" x14ac:dyDescent="0.25">
      <c r="A49" s="22" t="s">
        <v>10</v>
      </c>
      <c r="B49" s="16" t="s">
        <v>12</v>
      </c>
      <c r="C49" s="17">
        <f>SUM(C22+C32+C41+C44)</f>
        <v>41164092</v>
      </c>
      <c r="D49" s="17">
        <f>SUM(D22+D32+D41+D44)</f>
        <v>30526858</v>
      </c>
      <c r="E49" s="17">
        <f>SUM(E22+E32+E41+E44)</f>
        <v>40980511</v>
      </c>
      <c r="F49" s="17">
        <f>SUM(F22+F32+F41+F44)</f>
        <v>44694507</v>
      </c>
      <c r="G49" s="17">
        <f>SUM(G22+G32+G41+G44)</f>
        <v>48474521</v>
      </c>
    </row>
    <row r="50" spans="1:7" ht="15.75" x14ac:dyDescent="0.25">
      <c r="A50" s="33" t="s">
        <v>17</v>
      </c>
      <c r="B50" s="33"/>
      <c r="C50" s="33"/>
      <c r="D50" s="33"/>
      <c r="E50" s="33"/>
      <c r="F50" s="33"/>
      <c r="G50" s="33"/>
    </row>
    <row r="51" spans="1:7" ht="31.5" x14ac:dyDescent="0.25">
      <c r="A51" s="21">
        <v>41020000</v>
      </c>
      <c r="B51" s="14" t="s">
        <v>18</v>
      </c>
      <c r="C51" s="23">
        <f>SUM(C52)</f>
        <v>46884500</v>
      </c>
      <c r="D51" s="23">
        <f>SUM(D52)</f>
        <v>52342800</v>
      </c>
      <c r="E51" s="23">
        <f>SUM(E52)</f>
        <v>57689800</v>
      </c>
      <c r="F51" s="23">
        <f>SUM(F52)</f>
        <v>68070900</v>
      </c>
      <c r="G51" s="23">
        <f>SUM(G52)</f>
        <v>80363600</v>
      </c>
    </row>
    <row r="52" spans="1:7" ht="15.75" x14ac:dyDescent="0.25">
      <c r="A52" s="16" t="s">
        <v>10</v>
      </c>
      <c r="B52" s="16" t="s">
        <v>11</v>
      </c>
      <c r="C52" s="24">
        <v>46884500</v>
      </c>
      <c r="D52" s="24">
        <v>52342800</v>
      </c>
      <c r="E52" s="24">
        <v>57689800</v>
      </c>
      <c r="F52" s="24">
        <v>68070900</v>
      </c>
      <c r="G52" s="24">
        <v>80363600</v>
      </c>
    </row>
    <row r="53" spans="1:7" ht="31.5" x14ac:dyDescent="0.25">
      <c r="A53" s="21">
        <v>41030000</v>
      </c>
      <c r="B53" s="14" t="s">
        <v>19</v>
      </c>
      <c r="C53" s="23">
        <f>SUM(C54:C55)</f>
        <v>486315560</v>
      </c>
      <c r="D53" s="23">
        <f>SUM(D54:D55)</f>
        <v>381678241</v>
      </c>
      <c r="E53" s="23">
        <f>SUM(E54:E55)</f>
        <v>268963300</v>
      </c>
      <c r="F53" s="23">
        <f>SUM(F54:F55)</f>
        <v>294580600</v>
      </c>
      <c r="G53" s="23">
        <f>SUM(G54:G55)</f>
        <v>314682600</v>
      </c>
    </row>
    <row r="54" spans="1:7" ht="15.75" x14ac:dyDescent="0.25">
      <c r="A54" s="16" t="s">
        <v>10</v>
      </c>
      <c r="B54" s="16" t="s">
        <v>11</v>
      </c>
      <c r="C54" s="24">
        <v>234476734</v>
      </c>
      <c r="D54" s="24">
        <v>336445600</v>
      </c>
      <c r="E54" s="24">
        <v>268963300</v>
      </c>
      <c r="F54" s="24">
        <v>294580600</v>
      </c>
      <c r="G54" s="24">
        <v>314682600</v>
      </c>
    </row>
    <row r="55" spans="1:7" ht="15.75" x14ac:dyDescent="0.25">
      <c r="A55" s="22" t="s">
        <v>10</v>
      </c>
      <c r="B55" s="16" t="s">
        <v>12</v>
      </c>
      <c r="C55" s="24">
        <v>251838826</v>
      </c>
      <c r="D55" s="24">
        <v>45232641</v>
      </c>
      <c r="E55" s="24"/>
      <c r="F55" s="24"/>
      <c r="G55" s="24"/>
    </row>
    <row r="56" spans="1:7" ht="15.75" x14ac:dyDescent="0.25">
      <c r="A56" s="21" t="s">
        <v>10</v>
      </c>
      <c r="B56" s="14" t="s">
        <v>20</v>
      </c>
      <c r="C56" s="23">
        <f>SUM(C57:C58)</f>
        <v>533200060</v>
      </c>
      <c r="D56" s="23">
        <f>SUM(D57:D58)</f>
        <v>434021041</v>
      </c>
      <c r="E56" s="23">
        <f>SUM(E57:E58)</f>
        <v>326653100</v>
      </c>
      <c r="F56" s="23">
        <f>SUM(F57:F58)</f>
        <v>362651500</v>
      </c>
      <c r="G56" s="23">
        <f>SUM(G57:G58)</f>
        <v>395046200</v>
      </c>
    </row>
    <row r="57" spans="1:7" ht="15.75" x14ac:dyDescent="0.25">
      <c r="A57" s="22" t="s">
        <v>10</v>
      </c>
      <c r="B57" s="16" t="s">
        <v>11</v>
      </c>
      <c r="C57" s="24">
        <f>SUM(C52+C54)</f>
        <v>281361234</v>
      </c>
      <c r="D57" s="24">
        <f>SUM(D52+D54)</f>
        <v>388788400</v>
      </c>
      <c r="E57" s="24">
        <f>SUM(E52+E54)</f>
        <v>326653100</v>
      </c>
      <c r="F57" s="24">
        <f>SUM(F52+F54)</f>
        <v>362651500</v>
      </c>
      <c r="G57" s="24">
        <f>SUM(G52+G54)</f>
        <v>395046200</v>
      </c>
    </row>
    <row r="58" spans="1:7" ht="25.15" customHeight="1" x14ac:dyDescent="0.25">
      <c r="A58" s="22" t="s">
        <v>10</v>
      </c>
      <c r="B58" s="16" t="s">
        <v>12</v>
      </c>
      <c r="C58" s="24">
        <f>SUM(C55)</f>
        <v>251838826</v>
      </c>
      <c r="D58" s="24">
        <f>SUM(D55)</f>
        <v>45232641</v>
      </c>
      <c r="E58" s="24">
        <f>SUM(E55)</f>
        <v>0</v>
      </c>
      <c r="F58" s="24">
        <f>SUM(F55)</f>
        <v>0</v>
      </c>
      <c r="G58" s="24">
        <f>SUM(G55)</f>
        <v>0</v>
      </c>
    </row>
    <row r="59" spans="1:7" ht="15.75" x14ac:dyDescent="0.25">
      <c r="A59" s="33" t="s">
        <v>21</v>
      </c>
      <c r="B59" s="33"/>
      <c r="C59" s="33"/>
      <c r="D59" s="33"/>
      <c r="E59" s="33"/>
      <c r="F59" s="33"/>
      <c r="G59" s="33"/>
    </row>
    <row r="60" spans="1:7" ht="31.5" x14ac:dyDescent="0.25">
      <c r="A60" s="21">
        <v>41040000</v>
      </c>
      <c r="B60" s="14" t="s">
        <v>22</v>
      </c>
      <c r="C60" s="23">
        <f>SUM(C61)</f>
        <v>7329900</v>
      </c>
      <c r="D60" s="23">
        <f>SUM(D61)</f>
        <v>5453446</v>
      </c>
      <c r="E60" s="23">
        <f>SUM(E61)</f>
        <v>2721300</v>
      </c>
      <c r="F60" s="23">
        <f>SUM(F61)</f>
        <v>2721300</v>
      </c>
      <c r="G60" s="23">
        <f>SUM(G61)</f>
        <v>2721300</v>
      </c>
    </row>
    <row r="61" spans="1:7" ht="15.75" x14ac:dyDescent="0.25">
      <c r="A61" s="16" t="s">
        <v>10</v>
      </c>
      <c r="B61" s="16" t="s">
        <v>11</v>
      </c>
      <c r="C61" s="24">
        <v>7329900</v>
      </c>
      <c r="D61" s="24">
        <v>5453446</v>
      </c>
      <c r="E61" s="24">
        <v>2721300</v>
      </c>
      <c r="F61" s="24">
        <v>2721300</v>
      </c>
      <c r="G61" s="24">
        <v>2721300</v>
      </c>
    </row>
    <row r="62" spans="1:7" ht="15.75" x14ac:dyDescent="0.25">
      <c r="A62" s="22" t="s">
        <v>10</v>
      </c>
      <c r="B62" s="16" t="s">
        <v>12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s="6" customFormat="1" ht="31.5" x14ac:dyDescent="0.25">
      <c r="A63" s="21">
        <v>41050000</v>
      </c>
      <c r="B63" s="14" t="s">
        <v>23</v>
      </c>
      <c r="C63" s="23">
        <f>SUM(C64:C65)</f>
        <v>86343962</v>
      </c>
      <c r="D63" s="23">
        <f>SUM(D64:D65)</f>
        <v>42165044</v>
      </c>
      <c r="E63" s="23">
        <f>SUM(E64:E65)</f>
        <v>4119524</v>
      </c>
      <c r="F63" s="23">
        <f>SUM(F64:F65)</f>
        <v>4512073</v>
      </c>
      <c r="G63" s="23">
        <f>SUM(G64:G65)</f>
        <v>4819951</v>
      </c>
    </row>
    <row r="64" spans="1:7" ht="15.75" x14ac:dyDescent="0.25">
      <c r="A64" s="16" t="s">
        <v>10</v>
      </c>
      <c r="B64" s="16" t="s">
        <v>11</v>
      </c>
      <c r="C64" s="24">
        <v>40124958</v>
      </c>
      <c r="D64" s="24">
        <v>10328706</v>
      </c>
      <c r="E64" s="24">
        <v>4119524</v>
      </c>
      <c r="F64" s="24">
        <v>4512073</v>
      </c>
      <c r="G64" s="24">
        <v>4819951</v>
      </c>
    </row>
    <row r="65" spans="1:7" ht="15.75" x14ac:dyDescent="0.25">
      <c r="A65" s="22" t="s">
        <v>10</v>
      </c>
      <c r="B65" s="16" t="s">
        <v>12</v>
      </c>
      <c r="C65" s="24">
        <v>46219004</v>
      </c>
      <c r="D65" s="24">
        <v>31836338</v>
      </c>
      <c r="E65" s="24">
        <v>0</v>
      </c>
      <c r="F65" s="24">
        <v>0</v>
      </c>
      <c r="G65" s="24">
        <v>0</v>
      </c>
    </row>
    <row r="66" spans="1:7" s="6" customFormat="1" ht="15.75" x14ac:dyDescent="0.25">
      <c r="A66" s="21" t="s">
        <v>10</v>
      </c>
      <c r="B66" s="14" t="s">
        <v>24</v>
      </c>
      <c r="C66" s="23">
        <f t="shared" ref="C66:G68" si="1">SUM(C60+C63)</f>
        <v>93673862</v>
      </c>
      <c r="D66" s="23">
        <f t="shared" si="1"/>
        <v>47618490</v>
      </c>
      <c r="E66" s="23">
        <f t="shared" si="1"/>
        <v>6840824</v>
      </c>
      <c r="F66" s="23">
        <f t="shared" si="1"/>
        <v>7233373</v>
      </c>
      <c r="G66" s="23">
        <f t="shared" si="1"/>
        <v>7541251</v>
      </c>
    </row>
    <row r="67" spans="1:7" ht="15.75" x14ac:dyDescent="0.25">
      <c r="A67" s="16" t="s">
        <v>10</v>
      </c>
      <c r="B67" s="16" t="s">
        <v>11</v>
      </c>
      <c r="C67" s="24">
        <f t="shared" si="1"/>
        <v>47454858</v>
      </c>
      <c r="D67" s="24">
        <f t="shared" si="1"/>
        <v>15782152</v>
      </c>
      <c r="E67" s="24">
        <f t="shared" si="1"/>
        <v>6840824</v>
      </c>
      <c r="F67" s="24">
        <f t="shared" si="1"/>
        <v>7233373</v>
      </c>
      <c r="G67" s="24">
        <f t="shared" si="1"/>
        <v>7541251</v>
      </c>
    </row>
    <row r="68" spans="1:7" ht="15.75" x14ac:dyDescent="0.25">
      <c r="A68" s="22" t="s">
        <v>10</v>
      </c>
      <c r="B68" s="16" t="s">
        <v>12</v>
      </c>
      <c r="C68" s="24">
        <f t="shared" si="1"/>
        <v>46219004</v>
      </c>
      <c r="D68" s="24">
        <f t="shared" si="1"/>
        <v>31836338</v>
      </c>
      <c r="E68" s="24">
        <f t="shared" si="1"/>
        <v>0</v>
      </c>
      <c r="F68" s="24">
        <f t="shared" si="1"/>
        <v>0</v>
      </c>
      <c r="G68" s="24">
        <f t="shared" si="1"/>
        <v>0</v>
      </c>
    </row>
    <row r="69" spans="1:7" s="6" customFormat="1" ht="31.5" x14ac:dyDescent="0.25">
      <c r="A69" s="21" t="s">
        <v>10</v>
      </c>
      <c r="B69" s="14" t="s">
        <v>25</v>
      </c>
      <c r="C69" s="15">
        <f>SUM(C66+C56+C47)</f>
        <v>1335273669</v>
      </c>
      <c r="D69" s="15">
        <f>SUM(D66+D56+D47)</f>
        <v>1252166389</v>
      </c>
      <c r="E69" s="23">
        <f>SUM(E66+E56+E47)</f>
        <v>1221474435</v>
      </c>
      <c r="F69" s="23">
        <f>SUM(F66+F56+F47)</f>
        <v>1358579380</v>
      </c>
      <c r="G69" s="23">
        <f>SUM(G66+G56+G47)</f>
        <v>1469061972</v>
      </c>
    </row>
    <row r="70" spans="1:7" ht="15.75" x14ac:dyDescent="0.25">
      <c r="A70" s="22" t="s">
        <v>10</v>
      </c>
      <c r="B70" s="16" t="s">
        <v>11</v>
      </c>
      <c r="C70" s="24">
        <f t="shared" ref="C70:G71" si="2">SUM(C48+C57+C67)</f>
        <v>996051747</v>
      </c>
      <c r="D70" s="24">
        <f t="shared" si="2"/>
        <v>1144570552</v>
      </c>
      <c r="E70" s="24">
        <f t="shared" si="2"/>
        <v>1180493924</v>
      </c>
      <c r="F70" s="24">
        <f t="shared" si="2"/>
        <v>1313884873</v>
      </c>
      <c r="G70" s="24">
        <f t="shared" si="2"/>
        <v>1420587451</v>
      </c>
    </row>
    <row r="71" spans="1:7" ht="15.75" x14ac:dyDescent="0.25">
      <c r="A71" s="22" t="s">
        <v>10</v>
      </c>
      <c r="B71" s="16" t="s">
        <v>12</v>
      </c>
      <c r="C71" s="24">
        <f t="shared" si="2"/>
        <v>339221922</v>
      </c>
      <c r="D71" s="24">
        <f t="shared" si="2"/>
        <v>107595837</v>
      </c>
      <c r="E71" s="24">
        <f t="shared" si="2"/>
        <v>40980511</v>
      </c>
      <c r="F71" s="24">
        <f t="shared" si="2"/>
        <v>44694507</v>
      </c>
      <c r="G71" s="24">
        <f t="shared" si="2"/>
        <v>48474521</v>
      </c>
    </row>
    <row r="72" spans="1:7" ht="33" customHeight="1" x14ac:dyDescent="0.25">
      <c r="A72" s="8"/>
    </row>
    <row r="73" spans="1:7" customFormat="1" ht="18.75" x14ac:dyDescent="0.3">
      <c r="A73" s="29" t="s">
        <v>59</v>
      </c>
      <c r="B73" s="29"/>
      <c r="D73" s="12"/>
      <c r="E73" s="13"/>
      <c r="F73" s="2"/>
      <c r="G73" s="11" t="s">
        <v>60</v>
      </c>
    </row>
    <row r="74" spans="1:7" x14ac:dyDescent="0.25">
      <c r="A74" s="9"/>
    </row>
  </sheetData>
  <mergeCells count="10">
    <mergeCell ref="D1:G1"/>
    <mergeCell ref="A73:B73"/>
    <mergeCell ref="A10:G10"/>
    <mergeCell ref="A50:G50"/>
    <mergeCell ref="A59:G59"/>
    <mergeCell ref="A3:F3"/>
    <mergeCell ref="A4:F4"/>
    <mergeCell ref="A5:F5"/>
    <mergeCell ref="A7:A8"/>
    <mergeCell ref="B7:B8"/>
  </mergeCells>
  <phoneticPr fontId="1" type="noConversion"/>
  <pageMargins left="0.51181102362204722" right="0.51181102362204722" top="0.55118110236220474" bottom="0.35433070866141736" header="0.31496062992125984" footer="0.31496062992125984"/>
  <pageSetup paperSize="9" scale="9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2021-07-23T07:33:28Z</cp:lastPrinted>
  <dcterms:created xsi:type="dcterms:W3CDTF">2015-06-05T18:19:34Z</dcterms:created>
  <dcterms:modified xsi:type="dcterms:W3CDTF">2021-08-16T06:24:16Z</dcterms:modified>
</cp:coreProperties>
</file>